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07" documentId="13_ncr:1_{F6CB121F-512D-4AA6-A0C1-0FB36C537598}" xr6:coauthVersionLast="47" xr6:coauthVersionMax="47" xr10:uidLastSave="{CF47AFE0-31C3-4FE0-BB54-D64C82CF1399}"/>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<sst xmlns="http://schemas.openxmlformats.org/spreadsheetml/2006/main" count="179017" uniqueCount="39098">
  <si>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</si>
  <si>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</si>
  <si>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</si>
  <si>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</si>
  <si>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</si>
  <si>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</si>
  <si>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</si>
  <si>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</si>
  <si>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</si>
  <si>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</si>
  <si>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</si>
  <si>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</si>
  <si>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</si>
  <si>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</si>
  <si>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</si>
  <si>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</si>
  <si>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</si>
  <si>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</si>
  <si>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</si>
  <si>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</si>
  <si>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</si>
  <si>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</si>
  <si>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</si>
  <si>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</si>
  <si>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</si>
  <si>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</si>
  <si>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</si>
  <si>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</si>
  <si>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</si>
  <si>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</si>
  <si>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</si>
  <si>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</si>
  <si>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</si>
  <si>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</si>
  <si>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</si>
  <si>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</si>
  <si>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</si>
  <si>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</si>
  <si>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</si>
  <si>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</si>
  <si>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</si>
  <si>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</si>
  <si>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</si>
  <si>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</si>
  <si>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</si>
  <si>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</si>
  <si>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</si>
  <si>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</si>
  <si>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</si>
  <si>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</si>
  <si>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</si>
  <si>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</si>
  <si>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</si>
  <si>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</si>
  <si>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</si>
  <si>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</si>
  <si>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</si>
  <si>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</si>
  <si>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</si>
  <si>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</si>
  <si>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</si>
  <si>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</si>
  <si>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</si>
  <si>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</si>
  <si>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</si>
  <si>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</si>
  <si>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</si>
  <si>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</si>
  <si>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</si>
  <si>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</si>
  <si>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</si>
  <si>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</si>
  <si>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</si>
  <si>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</si>
  <si>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</si>
  <si>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</si>
  <si>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</si>
  <si>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</si>
  <si>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</si>
  <si>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</si>
  <si>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</si>
  <si>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</si>
  <si>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</si>
  <si>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</si>
  <si>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</si>
  <si>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</si>
  <si>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</si>
  <si>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</si>
  <si>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</si>
  <si>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</si>
  <si>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</si>
  <si>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</si>
  <si>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</si>
  <si>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</si>
  <si>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</si>
  <si>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</si>
  <si>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</si>
  <si>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</si>
  <si>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</si>
  <si>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</si>
  <si>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</si>
  <si>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</si>
  <si>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</si>
  <si>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</si>
  <si>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</si>
  <si>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</si>
  <si>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</si>
  <si>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</si>
  <si>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</si>
  <si>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</si>
  <si>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</si>
  <si>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</si>
  <si>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</si>
  <si>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</si>
  <si>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</si>
  <si>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</si>
  <si>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</si>
  <si>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</si>
  <si>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</si>
  <si>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</si>
  <si>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</si>
  <si>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</si>
  <si>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</si>
  <si>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</si>
  <si>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</si>
  <si>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</si>
  <si>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</si>
  <si>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</si>
  <si>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</si>
  <si>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</si>
  <si>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</si>
  <si>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</si>
  <si>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</si>
  <si>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</si>
  <si>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</si>
  <si>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</si>
  <si>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</si>
  <si>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</si>
  <si>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</si>
  <si>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</si>
  <si>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</si>
  <si>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</si>
  <si>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</si>
  <si>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</si>
  <si>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</si>
  <si>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</si>
  <si>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</si>
  <si>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</si>
  <si>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</si>
  <si>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</si>
  <si>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</si>
  <si>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</si>
  <si>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</si>
  <si>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</si>
  <si>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</si>
  <si>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</si>
  <si>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</si>
  <si>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</si>
  <si>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</si>
  <si>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</si>
  <si>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</si>
  <si>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</si>
  <si>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</si>
  <si>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</si>
  <si>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</si>
  <si>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</si>
  <si>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</si>
  <si>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</si>
  <si>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</si>
  <si>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</si>
  <si>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</si>
  <si>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</si>
  <si>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</si>
  <si>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</si>
  <si>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</si>
  <si>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</si>
  <si>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</si>
  <si>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</si>
  <si>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</si>
  <si>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</si>
  <si>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</si>
  <si>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</si>
  <si>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</si>
  <si>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</si>
  <si>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</si>
  <si>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</si>
  <si>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</si>
  <si>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</si>
  <si>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</si>
  <si>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</si>
  <si>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</si>
  <si>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</si>
  <si>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</si>
  <si>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</si>
  <si>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</si>
  <si>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</si>
  <si>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</si>
  <si>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</si>
  <si>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</si>
  <si>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</si>
  <si>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</si>
  <si>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</si>
  <si>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</si>
  <si>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</si>
  <si>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</si>
  <si>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</si>
  <si>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</si>
  <si>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</si>
  <si>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</si>
  <si>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</si>
  <si>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</si>
  <si>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</si>
  <si>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</si>
  <si>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</si>
  <si>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</si>
  <si>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</si>
  <si>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</si>
  <si>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</si>
  <si>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</si>
  <si>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</si>
  <si>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</si>
  <si>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</si>
  <si>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</si>
  <si>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</si>
  <si>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</si>
  <si>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</si>
  <si>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</si>
  <si>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</si>
  <si>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</si>
  <si>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</si>
  <si>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</si>
  <si>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</si>
  <si>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</si>
  <si>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</si>
  <si>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</si>
  <si>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</si>
  <si>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</si>
  <si>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</si>
  <si>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</si>
  <si>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</si>
  <si>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</si>
  <si>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</si>
  <si>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</si>
  <si>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</si>
  <si>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</si>
  <si>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</si>
  <si>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</si>
  <si>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</si>
  <si>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</si>
  <si>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</si>
  <si>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</si>
  <si>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</si>
  <si>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</si>
  <si>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</si>
  <si>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</si>
  <si>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</si>
  <si>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</si>
  <si>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</si>
  <si>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</si>
  <si>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</si>
  <si>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</si>
  <si>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</si>
  <si>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</si>
  <si>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</si>
  <si>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</si>
  <si>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</si>
  <si>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</si>
  <si>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</si>
  <si>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</si>
  <si>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</si>
  <si>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</si>
  <si>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</si>
  <si>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</si>
  <si>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</si>
  <si>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</si>
  <si>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</si>
  <si>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</si>
  <si>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</si>
  <si>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</si>
  <si>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</si>
  <si>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</si>
  <si>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</si>
  <si>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</si>
  <si>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</si>
  <si>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</si>
  <si>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</si>
  <si>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</si>
  <si>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</si>
  <si>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</si>
  <si>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</si>
  <si>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</si>
  <si>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</si>
  <si>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</si>
  <si>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</si>
  <si>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</si>
  <si>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</si>
  <si>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</si>
  <si>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</si>
  <si>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</si>
  <si>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</si>
  <si>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</si>
  <si>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</si>
  <si>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</si>
  <si>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</si>
  <si>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</si>
  <si>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</si>
  <si>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</si>
  <si>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</si>
  <si>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</si>
  <si>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</si>
  <si>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</si>
  <si>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</si>
  <si>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</si>
  <si>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</si>
  <si>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</si>
  <si>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</si>
  <si>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</si>
  <si>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</si>
  <si>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</si>
  <si>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</si>
  <si>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</si>
  <si>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</si>
  <si>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</si>
  <si>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</si>
  <si>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</si>
  <si>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</si>
  <si>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</si>
  <si>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</si>
  <si>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</si>
  <si>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</si>
  <si>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</si>
  <si>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</si>
  <si>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</si>
  <si>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</si>
  <si>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</si>
  <si>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</si>
  <si>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</si>
  <si>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</si>
  <si>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</si>
  <si>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</si>
  <si>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</si>
  <si>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</si>
  <si>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</si>
  <si>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</si>
  <si>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</si>
  <si>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</si>
  <si>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</si>
  <si>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</si>
  <si>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</si>
  <si>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</si>
  <si>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</si>
  <si>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</si>
  <si>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</si>
  <si>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</si>
  <si>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</si>
  <si>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</si>
  <si>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</si>
  <si>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</si>
  <si>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</si>
  <si>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</si>
  <si>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</si>
  <si>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</si>
  <si>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</si>
  <si>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</si>
  <si>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</si>
  <si>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</si>
  <si>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</si>
  <si>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</si>
  <si>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</si>
  <si>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</si>
  <si>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</si>
  <si>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</si>
  <si>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</si>
  <si>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</si>
  <si>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</si>
  <si>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</si>
  <si>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</si>
  <si>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</si>
  <si>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</si>
  <si>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</si>
  <si>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</si>
  <si>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</si>
  <si>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</si>
  <si>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</si>
  <si>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</si>
  <si>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</si>
  <si>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</si>
  <si>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</si>
  <si>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</si>
  <si>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</si>
  <si>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</si>
  <si>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</si>
  <si>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</si>
  <si>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</si>
  <si>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</si>
  <si>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</si>
  <si>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</si>
  <si>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</si>
  <si>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</si>
  <si>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</si>
  <si>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</si>
  <si>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</si>
  <si>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</si>
  <si>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</si>
  <si>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</si>
  <si>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</si>
  <si>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</si>
  <si>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</si>
  <si>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</si>
  <si>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</si>
  <si>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</si>
  <si>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</si>
  <si>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</si>
  <si>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</si>
  <si>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</si>
  <si>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</si>
  <si>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</si>
  <si>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</si>
  <si>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</si>
  <si>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</si>
  <si>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</si>
  <si>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</si>
  <si>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</si>
  <si>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</si>
  <si>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</si>
  <si>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</si>
  <si>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</si>
  <si>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</si>
  <si>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</si>
  <si>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</si>
  <si>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</si>
  <si>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</si>
  <si>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</si>
  <si>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</si>
  <si>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</si>
  <si>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</si>
  <si>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</si>
  <si>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</si>
  <si>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</si>
  <si>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</si>
  <si>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</si>
  <si>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</si>
  <si>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</si>
  <si>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</si>
  <si>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</si>
  <si>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</si>
  <si>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</si>
  <si>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</si>
  <si>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</si>
  <si>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</si>
  <si>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</si>
  <si>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</si>
  <si>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</si>
  <si>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</si>
  <si>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</si>
  <si>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</si>
  <si>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</si>
  <si>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</si>
  <si>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</si>
  <si>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</si>
  <si>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</si>
  <si>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</si>
  <si>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</si>
  <si>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</si>
  <si>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</si>
  <si>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</si>
  <si>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</si>
  <si>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</si>
  <si>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</si>
  <si>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</si>
  <si>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</si>
  <si>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</si>
  <si>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</si>
  <si>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</si>
  <si>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</si>
  <si>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</si>
  <si>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</si>
  <si>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</si>
  <si>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</si>
  <si>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</si>
  <si>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</si>
  <si>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</si>
  <si>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</si>
  <si>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</si>
  <si>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</si>
  <si>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</si>
  <si>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</si>
  <si>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</si>
  <si>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</si>
  <si>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</si>
  <si>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</si>
  <si>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</si>
  <si>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</si>
  <si>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</si>
  <si>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</si>
  <si>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</si>
  <si>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</si>
  <si>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</si>
  <si>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</si>
  <si>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</si>
  <si>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</si>
  <si>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</si>
  <si>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</si>
  <si>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</si>
  <si>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</si>
  <si>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</si>
  <si>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</si>
  <si>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</si>
  <si>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</si>
  <si>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</si>
  <si>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</si>
  <si>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</si>
  <si>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</si>
  <si>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</si>
  <si>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</si>
  <si>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</si>
  <si>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</si>
  <si>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</si>
  <si>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</si>
  <si>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</si>
  <si>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</si>
  <si>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</si>
  <si>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</si>
  <si>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</si>
  <si>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</si>
  <si>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</si>
  <si>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</si>
  <si>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</si>
  <si>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</si>
  <si>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</si>
  <si>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</si>
  <si>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</si>
  <si>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</si>
  <si>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</si>
  <si>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</si>
  <si>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</si>
  <si>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</si>
  <si>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</si>
  <si>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</si>
  <si>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</si>
  <si>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</si>
  <si>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</si>
  <si>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</si>
  <si>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</si>
  <si>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</si>
  <si>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</si>
  <si>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</si>
  <si>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</si>
  <si>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</si>
  <si>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</si>
  <si>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</si>
  <si>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</si>
  <si>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</si>
  <si>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</si>
  <si>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</si>
  <si>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</si>
  <si>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</si>
  <si>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</si>
  <si>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</si>
  <si>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</si>
  <si>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</si>
  <si>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</si>
  <si>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</si>
  <si>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</si>
  <si>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</si>
  <si>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</si>
  <si>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</si>
  <si>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</si>
  <si>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</si>
  <si>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</si>
  <si>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</si>
  <si>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</si>
  <si>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</si>
  <si>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</si>
  <si>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</si>
  <si>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</si>
  <si>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</si>
  <si>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</si>
  <si>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</si>
  <si>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</si>
  <si>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</si>
  <si>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</si>
  <si>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</si>
  <si>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</si>
  <si>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</si>
  <si>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</si>
  <si>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</si>
  <si>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</si>
  <si>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</si>
  <si>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</si>
  <si>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</si>
  <si>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</si>
  <si>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</si>
  <si>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</si>
  <si>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</si>
  <si>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</si>
  <si>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</si>
  <si>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</si>
  <si>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</si>
  <si>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</si>
  <si>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</si>
  <si>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</si>
  <si>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</si>
  <si>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</si>
  <si>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</si>
  <si>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</si>
  <si>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</si>
  <si>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</si>
  <si>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</si>
  <si>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</si>
  <si>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</si>
  <si>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</si>
  <si>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</si>
  <si>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</si>
  <si>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</si>
  <si>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</si>
  <si>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</si>
  <si>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</si>
  <si>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</si>
  <si>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</si>
  <si>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</si>
  <si>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</si>
  <si>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</si>
  <si>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</si>
  <si>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</si>
  <si>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</si>
  <si>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</si>
  <si>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</si>
  <si>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</si>
  <si>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</si>
  <si>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</si>
  <si>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</si>
  <si>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</si>
  <si>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</si>
  <si>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</si>
  <si>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</si>
  <si>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</si>
  <si>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</si>
  <si>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</si>
  <si>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</si>
  <si>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</si>
  <si>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</si>
  <si>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</si>
  <si>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</si>
  <si>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</si>
  <si>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</si>
  <si>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</si>
  <si>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</si>
  <si>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</si>
  <si>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</si>
  <si>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</si>
  <si>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</si>
  <si>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</si>
  <si>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</si>
  <si>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</si>
  <si>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</si>
  <si>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</si>
  <si>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</si>
  <si>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</si>
  <si>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</si>
  <si>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</si>
  <si>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</si>
  <si>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</si>
  <si>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</si>
  <si>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</si>
  <si>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</si>
  <si>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</si>
  <si>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</si>
  <si>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</si>
  <si>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</si>
  <si>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</si>
  <si>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</si>
  <si>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</si>
  <si>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</si>
  <si>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</si>
  <si>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</si>
  <si>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</si>
  <si>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</si>
  <si>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</si>
  <si>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</si>
  <si>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</si>
  <si>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</si>
  <si>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</si>
  <si>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</si>
  <si>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</si>
  <si>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</si>
  <si>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</si>
  <si>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</si>
  <si>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</si>
  <si>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</si>
  <si>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</si>
  <si>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</si>
  <si>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</si>
  <si>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</si>
  <si>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</si>
  <si>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</si>
  <si>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</si>
  <si>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</si>
  <si>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</si>
  <si>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</si>
  <si>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</si>
  <si>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</si>
  <si>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</si>
  <si>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</si>
  <si>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</si>
  <si>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</si>
  <si>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</si>
  <si>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</si>
  <si>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</si>
  <si>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</si>
  <si>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</si>
  <si>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</si>
  <si>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</si>
  <si>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</si>
  <si>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</si>
  <si>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</si>
  <si>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</si>
  <si>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</si>
  <si>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</si>
  <si>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</si>
  <si>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</si>
  <si>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</si>
  <si>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</si>
  <si>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</si>
  <si>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</si>
  <si>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</si>
  <si>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</si>
  <si>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</si>
  <si>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</si>
  <si>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</si>
  <si>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</si>
  <si>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</si>
  <si>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</si>
  <si>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</si>
  <si>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</si>
  <si>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</si>
  <si>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</si>
  <si>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</si>
  <si>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</si>
  <si>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</si>
  <si>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</si>
  <si>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</si>
  <si>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</si>
  <si>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</si>
  <si>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</si>
  <si>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</si>
  <si>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</si>
  <si>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</si>
  <si>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</si>
  <si>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</si>
  <si>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</si>
  <si>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</si>
  <si>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</si>
  <si>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</si>
  <si>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</si>
  <si>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</si>
  <si>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</si>
  <si>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</si>
  <si>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</si>
  <si>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</si>
  <si>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</si>
  <si>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</si>
  <si>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</si>
  <si>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</si>
  <si>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</si>
  <si>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</si>
  <si>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</si>
  <si>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</si>
  <si>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</si>
  <si>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</si>
  <si>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</si>
  <si>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</si>
  <si>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</si>
  <si>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</si>
  <si>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</si>
  <si>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</si>
  <si>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</si>
  <si>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</si>
  <si>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</si>
  <si>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</si>
  <si>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</si>
  <si>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</si>
  <si>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</si>
  <si>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</si>
  <si>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</si>
  <si>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</si>
  <si>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</si>
  <si>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</si>
  <si>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</si>
  <si>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</si>
  <si>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</si>
  <si>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</si>
  <si>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</si>
  <si>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</si>
  <si>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</si>
  <si>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</si>
  <si>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</si>
  <si>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</si>
  <si>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</si>
  <si>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</si>
  <si>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</si>
  <si>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</si>
  <si>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</si>
  <si>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</si>
  <si>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</si>
  <si>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</si>
  <si>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</si>
  <si>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</si>
  <si>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</si>
  <si>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</si>
  <si>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</si>
  <si>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</si>
  <si>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</si>
  <si>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</si>
  <si>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</si>
  <si>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</si>
  <si>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</si>
  <si>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</si>
  <si>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</si>
  <si>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</si>
  <si>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</si>
  <si>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</si>
  <si>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</si>
  <si>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</si>
  <si>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</si>
  <si>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</si>
  <si>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</si>
  <si>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</si>
  <si>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</si>
  <si>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</si>
  <si>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</si>
  <si>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</si>
  <si>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</si>
  <si>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</si>
  <si>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</si>
  <si>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</si>
  <si>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</si>
  <si>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</si>
  <si>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</si>
  <si>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</si>
  <si>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</si>
  <si>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</si>
  <si>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</si>
  <si>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</si>
  <si>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</si>
  <si>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</si>
  <si>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</si>
  <si>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</si>
  <si>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</si>
  <si>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</si>
  <si>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</si>
  <si>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</si>
  <si>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</si>
  <si>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</si>
  <si>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</si>
  <si>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</si>
  <si>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</si>
  <si>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</si>
  <si>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</si>
  <si>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</si>
  <si>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</si>
  <si>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</si>
  <si>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</si>
  <si>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</si>
  <si>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</si>
  <si>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</si>
  <si>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</si>
  <si>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</si>
  <si>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</si>
  <si>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</si>
  <si>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</si>
  <si>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</si>
  <si>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</si>
  <si>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</si>
  <si>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</si>
  <si>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</si>
  <si>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</si>
  <si>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</si>
  <si>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</si>
  <si>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</si>
  <si>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</si>
  <si>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</si>
  <si>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</si>
  <si>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</si>
  <si>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</si>
  <si>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</si>
  <si>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</si>
  <si>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</si>
  <si>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</si>
  <si>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</si>
  <si>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</si>
  <si>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</si>
  <si>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</si>
  <si>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</si>
  <si>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</si>
  <si>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</si>
  <si>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</si>
  <si>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</si>
  <si>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</si>
  <si>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</si>
  <si>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</si>
  <si>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</si>
  <si>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</si>
  <si>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</si>
  <si>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</si>
  <si>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</si>
  <si>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</si>
  <si>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</si>
  <si>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</si>
  <si>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</si>
  <si>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</si>
  <si>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</si>
  <si>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</si>
  <si>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</si>
  <si>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</si>
  <si>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</si>
  <si>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</si>
  <si>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</si>
  <si>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</si>
  <si>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</si>
  <si>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</si>
  <si>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</si>
  <si>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</si>
  <si>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</si>
  <si>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</si>
  <si>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</si>
  <si>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</si>
  <si>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</si>
  <si>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</si>
  <si>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</si>
  <si>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</si>
  <si>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</si>
  <si>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</si>
  <si>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</si>
  <si>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</si>
  <si>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</si>
  <si>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</si>
  <si>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</si>
  <si>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</si>
  <si>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</si>
  <si>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</si>
  <si>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</si>
  <si>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</si>
  <si>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</si>
  <si>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</si>
  <si>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</si>
  <si>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</si>
  <si>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</si>
  <si>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</si>
  <si>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</si>
  <si>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</si>
  <si>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</si>
  <si>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</si>
  <si>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</si>
  <si>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</si>
  <si>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</si>
  <si>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</si>
  <si>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</si>
  <si>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</si>
  <si>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</si>
  <si>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</si>
  <si>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</si>
  <si>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</si>
  <si>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</si>
  <si>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</si>
  <si>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</si>
  <si>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</si>
  <si>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</si>
  <si>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</si>
  <si>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</si>
  <si>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</si>
  <si>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</si>
  <si>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</si>
  <si>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</si>
  <si>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</si>
  <si>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</si>
  <si>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</si>
  <si>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</si>
  <si>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</si>
  <si>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</si>
  <si>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</si>
  <si>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</si>
  <si>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</si>
  <si>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</si>
  <si>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</si>
  <si>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</si>
  <si>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</si>
  <si>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</si>
  <si>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</si>
  <si>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</si>
  <si>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</si>
  <si>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</si>
  <si>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</si>
  <si>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</si>
  <si>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</si>
  <si>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</si>
  <si>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</si>
  <si>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</si>
  <si>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</si>
  <si>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</si>
  <si>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</si>
  <si>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</si>
  <si>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</si>
  <si>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</si>
  <si>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</si>
  <si>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</si>
  <si>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</si>
  <si>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</si>
  <si>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</si>
  <si>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</si>
  <si>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</si>
  <si>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</si>
  <si>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</si>
  <si>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</si>
  <si>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</si>
  <si>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</si>
  <si>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</si>
  <si>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</si>
  <si>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</si>
  <si>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</si>
  <si>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</si>
  <si>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</si>
  <si>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</si>
  <si>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</si>
  <si>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</si>
  <si>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</si>
  <si>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</si>
  <si>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</si>
  <si>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</si>
  <si>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</si>
  <si>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</si>
  <si>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</si>
  <si>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</si>
  <si>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</si>
  <si>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</si>
  <si>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</si>
  <si>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</si>
  <si>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</si>
  <si>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</si>
  <si>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</si>
  <si>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</si>
  <si>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</si>
  <si>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</si>
  <si>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</si>
  <si>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</si>
  <si>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</si>
  <si>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</si>
  <si>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</si>
  <si>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</si>
  <si>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</si>
  <si>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</si>
  <si>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</si>
  <si>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</si>
  <si>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</si>
  <si>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</si>
  <si>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</si>
  <si>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</si>
  <si>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</si>
  <si>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</si>
  <si>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</si>
  <si>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</si>
  <si>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</si>
  <si>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</si>
  <si>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</si>
  <si>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</si>
  <si>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</si>
  <si>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</si>
  <si>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</si>
  <si>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</si>
  <si>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</si>
  <si>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</si>
  <si>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</si>
  <si>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</si>
  <si>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</si>
  <si>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</si>
  <si>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</si>
  <si>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</si>
  <si>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</si>
  <si>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</si>
  <si>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</si>
  <si>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</si>
  <si>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</si>
  <si>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</si>
  <si>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</si>
  <si>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</si>
  <si>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</si>
  <si>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</si>
  <si>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</si>
  <si>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</si>
  <si>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</si>
  <si>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</si>
  <si>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</si>
  <si>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</si>
  <si>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</si>
  <si>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</si>
  <si>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</si>
  <si>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</si>
  <si>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</si>
  <si>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</si>
  <si>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</si>
  <si>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</si>
  <si>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</si>
  <si>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</si>
  <si>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</si>
  <si>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</si>
  <si>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</si>
  <si>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</si>
  <si>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</si>
  <si>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</si>
  <si>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</si>
  <si>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</si>
  <si>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</si>
  <si>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</si>
  <si>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</si>
  <si>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</si>
  <si>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</si>
  <si>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</si>
  <si>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</si>
  <si>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</si>
  <si>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</si>
  <si>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</si>
  <si>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</si>
  <si>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</si>
  <si>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</si>
  <si>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</si>
  <si>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</si>
  <si>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</si>
  <si>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</si>
  <si>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</si>
  <si>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</si>
  <si>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</si>
  <si>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</si>
  <si>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</si>
  <si>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</si>
  <si>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</si>
  <si>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</si>
  <si>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</si>
  <si>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</si>
  <si>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</si>
  <si>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</si>
  <si>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</si>
  <si>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</si>
  <si>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</si>
  <si>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</si>
  <si>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</si>
  <si>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</si>
  <si>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</si>
  <si>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</si>
  <si>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</si>
  <si>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</si>
  <si>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</si>
  <si>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</si>
  <si>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</si>
  <si>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</si>
  <si>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</si>
  <si>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</si>
  <si>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</si>
  <si>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</si>
  <si>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</si>
  <si>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</si>
  <si>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</si>
  <si>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</si>
  <si>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</si>
  <si>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</si>
  <si>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</si>
  <si>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</si>
  <si>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</si>
  <si>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</si>
  <si>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</si>
  <si>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</si>
  <si>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</si>
  <si>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</si>
  <si>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</si>
  <si>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</si>
  <si>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</si>
  <si>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</si>
  <si>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</si>
  <si>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</si>
  <si>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</si>
  <si>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</si>
  <si>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</si>
  <si>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</si>
  <si>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</si>
  <si>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</si>
  <si>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</si>
  <si>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</si>
  <si>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</si>
  <si>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</si>
  <si>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</si>
  <si>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</si>
  <si>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</si>
  <si>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</si>
  <si>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</si>
  <si>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</si>
  <si>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</si>
  <si>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</si>
  <si>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</si>
  <si>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</si>
  <si>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</si>
  <si>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</si>
  <si>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</si>
  <si>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</si>
  <si>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</si>
  <si>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</si>
  <si>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</si>
  <si>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</si>
  <si>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</si>
  <si>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</si>
  <si>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</si>
  <si>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</si>
  <si>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</si>
  <si>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</si>
  <si>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</si>
  <si>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</si>
  <si>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</si>
  <si>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</si>
  <si>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</si>
  <si>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</si>
  <si>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</si>
  <si>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</si>
  <si>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</si>
  <si>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</si>
  <si>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</si>
  <si>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</si>
  <si>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</si>
  <si>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</si>
  <si>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</si>
  <si>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</si>
  <si>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</si>
  <si>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</si>
  <si>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</si>
  <si>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</si>
  <si>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</si>
  <si>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</si>
  <si>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</si>
  <si>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</si>
  <si>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</si>
  <si>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</si>
  <si>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</si>
  <si>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</si>
  <si>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</si>
  <si>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</si>
  <si>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</si>
  <si>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</si>
  <si>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</si>
  <si>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</si>
  <si>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</si>
  <si>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</si>
  <si>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</si>
  <si>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</si>
  <si>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</si>
  <si>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</si>
  <si>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</si>
  <si>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</si>
  <si>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</si>
  <si>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</si>
  <si>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</si>
  <si>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</si>
  <si>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</si>
  <si>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</si>
  <si>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</si>
  <si>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</si>
  <si>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</si>
  <si>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</si>
  <si>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</si>
  <si>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</si>
  <si>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</si>
  <si>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</si>
  <si>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</si>
  <si>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</si>
  <si>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</si>
  <si>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</si>
  <si>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</si>
  <si>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</si>
  <si>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</si>
  <si>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</si>
  <si>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</si>
  <si>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</si>
  <si>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</si>
  <si>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</si>
  <si>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</si>
  <si>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</si>
  <si>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</si>
  <si>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</si>
  <si>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</si>
  <si>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</si>
  <si>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</si>
  <si>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</si>
  <si>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</si>
  <si>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</si>
  <si>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</si>
  <si>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</si>
  <si>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</si>
  <si>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</si>
  <si>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</si>
  <si>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</si>
  <si>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</si>
  <si>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</si>
  <si>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</si>
  <si>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</si>
  <si>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</si>
  <si>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</si>
  <si>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</si>
  <si>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</si>
  <si>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</si>
  <si>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</si>
  <si>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</si>
  <si>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</si>
  <si>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</si>
  <si>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</si>
  <si>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</si>
  <si>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</si>
  <si>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</si>
  <si>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</si>
  <si>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</si>
  <si>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</si>
  <si>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</si>
  <si>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</si>
  <si>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</si>
  <si>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</si>
  <si>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</si>
  <si>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</si>
  <si>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</si>
  <si>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</si>
  <si>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</si>
  <si>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</si>
  <si>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</si>
  <si>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</si>
  <si>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</si>
  <si>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</si>
  <si>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</si>
  <si>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</si>
  <si>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</si>
  <si>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</si>
  <si>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</si>
  <si>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</si>
  <si>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</si>
  <si>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</si>
  <si>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</si>
  <si>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</si>
  <si>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</si>
  <si>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</si>
  <si>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</si>
  <si>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</si>
  <si>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</si>
  <si>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</si>
  <si>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</si>
  <si>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</si>
  <si>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</si>
  <si>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</si>
  <si>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</si>
  <si>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</si>
  <si>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</si>
  <si>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</si>
  <si>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</si>
  <si>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</si>
  <si>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</si>
  <si>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</si>
  <si>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</si>
  <si>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</si>
  <si>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</si>
  <si>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</si>
  <si>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</si>
  <si>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</si>
  <si>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</si>
  <si>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</si>
  <si>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</si>
  <si>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</si>
  <si>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</si>
  <si>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</si>
  <si>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</si>
  <si>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</si>
  <si>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</si>
  <si>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</si>
  <si>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</si>
  <si>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</si>
  <si>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</si>
  <si>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</si>
  <si>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</si>
  <si>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</si>
  <si>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</si>
  <si>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</si>
  <si>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</si>
  <si>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</si>
  <si>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</si>
  <si>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</si>
  <si>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</si>
  <si>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</si>
  <si>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</si>
  <si>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</si>
  <si>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</si>
  <si>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</si>
  <si>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</si>
  <si>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</si>
  <si>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</si>
  <si>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</si>
  <si>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</si>
  <si>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</si>
  <si>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</si>
  <si>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</si>
  <si>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</si>
  <si>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</si>
  <si>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</si>
  <si>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</si>
  <si>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</si>
  <si>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</si>
  <si>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</si>
  <si>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</si>
  <si>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</si>
  <si>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</si>
  <si>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</si>
  <si>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</si>
  <si>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</si>
  <si>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</si>
  <si>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</si>
  <si>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</si>
  <si>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</si>
  <si>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</si>
  <si>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</si>
  <si>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</si>
  <si>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</si>
  <si>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</si>
  <si>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</si>
  <si>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</si>
  <si>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</si>
  <si>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</si>
  <si>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</si>
  <si>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</si>
  <si>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</si>
  <si>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</si>
  <si>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</si>
  <si>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</si>
  <si>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</si>
  <si>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</si>
  <si>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</si>
  <si>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</si>
  <si>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</si>
  <si>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</si>
  <si>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</si>
  <si>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</si>
  <si>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</si>
  <si>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</si>
  <si>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</si>
  <si>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</si>
  <si>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</si>
  <si>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</si>
  <si>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</si>
  <si>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</si>
  <si>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</si>
  <si>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</si>
  <si>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</si>
  <si>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</si>
  <si>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</si>
  <si>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</si>
  <si>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</si>
  <si>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</si>
  <si>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</si>
  <si>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</si>
  <si>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</si>
  <si>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</si>
  <si>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</si>
  <si>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</si>
  <si>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</si>
  <si>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</si>
  <si>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</si>
  <si>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</si>
  <si>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</si>
  <si>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</si>
  <si>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</si>
  <si>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</si>
  <si>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</si>
  <si>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</si>
  <si>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</si>
  <si>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</si>
  <si>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</si>
  <si>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</si>
  <si>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</si>
  <si>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</si>
  <si>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</si>
  <si>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</si>
  <si>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</si>
  <si>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</si>
  <si>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</si>
  <si>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</si>
  <si>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</si>
  <si>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</si>
  <si>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</si>
  <si>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</si>
  <si>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</si>
  <si>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</si>
  <si>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</si>
  <si>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</si>
  <si>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</si>
  <si>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</si>
  <si>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</si>
  <si>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</si>
  <si>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</si>
  <si>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</si>
  <si>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</si>
  <si>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</si>
  <si>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</si>
  <si>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</si>
  <si>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</si>
  <si>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</si>
  <si>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</si>
  <si>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</si>
  <si>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</si>
  <si>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</si>
  <si>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</si>
  <si>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</si>
  <si>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</si>
  <si>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</si>
  <si>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</si>
  <si>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</si>
  <si>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</si>
  <si>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</si>
  <si>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</si>
  <si>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</si>
  <si>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</si>
  <si>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</si>
  <si>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</si>
  <si>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</si>
  <si>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</si>
  <si>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</si>
  <si>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</si>
  <si>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</si>
  <si>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</si>
  <si>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</si>
  <si>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</si>
  <si>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</si>
  <si>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</si>
  <si>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</si>
  <si>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</si>
  <si>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</si>
  <si>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</si>
  <si>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</si>
  <si>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</si>
  <si>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</si>
  <si>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</si>
  <si>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</si>
  <si>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</si>
  <si>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</si>
  <si>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</si>
  <si>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</si>
  <si>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</si>
  <si>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</si>
  <si>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</si>
  <si>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</si>
  <si>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</si>
  <si>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</si>
  <si>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</si>
  <si>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</si>
  <si>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</si>
  <si>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</si>
  <si>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</si>
  <si>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</si>
  <si>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</si>
  <si>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</si>
  <si>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</si>
  <si>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</si>
  <si>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</si>
  <si>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</si>
  <si>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</si>
  <si>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</si>
  <si>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</si>
  <si>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</si>
  <si>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</si>
  <si>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</si>
  <si>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</si>
  <si>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</si>
  <si>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</si>
  <si>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</si>
  <si>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</si>
  <si>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</si>
  <si>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</si>
  <si>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</si>
  <si>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</si>
  <si>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</si>
  <si>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</si>
  <si>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</si>
  <si>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</si>
  <si>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</si>
  <si>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</si>
  <si>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</si>
  <si>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</si>
  <si>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</si>
  <si>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</si>
  <si>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</si>
  <si>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</si>
  <si>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</si>
  <si>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</si>
  <si>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</si>
  <si>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</si>
  <si>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</si>
  <si>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</si>
  <si>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</si>
  <si>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</si>
  <si>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</si>
  <si>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</si>
  <si>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</si>
  <si>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</si>
  <si>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</si>
  <si>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</si>
  <si>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</si>
  <si>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</si>
  <si>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</si>
  <si>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</si>
  <si>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</si>
  <si>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</si>
  <si>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</si>
  <si>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</si>
  <si>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</si>
  <si>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</si>
  <si>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</si>
  <si>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</si>
  <si>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</si>
  <si>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</si>
  <si>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</si>
  <si>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</si>
  <si>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</si>
  <si>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</si>
  <si>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</si>
  <si>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</si>
  <si>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</si>
  <si>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</si>
  <si>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</si>
  <si>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</si>
  <si>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</si>
  <si>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</si>
  <si>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</si>
  <si>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</si>
  <si>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</si>
  <si>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</si>
  <si>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</si>
  <si>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</si>
  <si>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</si>
  <si>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</si>
  <si>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</si>
  <si>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</si>
  <si>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</si>
  <si>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</si>
  <si>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</si>
  <si>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</si>
  <si>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</si>
  <si>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</si>
  <si>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</si>
  <si>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</si>
  <si>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</si>
  <si>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</si>
  <si>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</si>
  <si>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</si>
  <si>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</si>
  <si>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</si>
  <si>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</si>
  <si>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</si>
  <si>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</si>
  <si>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</si>
  <si>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</si>
  <si>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</si>
  <si>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</si>
  <si>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</si>
  <si>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</si>
  <si>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</si>
  <si>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</si>
  <si>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</si>
  <si>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</si>
  <si>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</si>
  <si>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</si>
  <si>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</si>
  <si>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</si>
  <si>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</si>
  <si>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</si>
  <si>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</si>
  <si>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</si>
  <si>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</si>
  <si>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</si>
  <si>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</si>
  <si>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</si>
  <si>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</si>
  <si>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</si>
  <si>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</si>
  <si>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</si>
  <si>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</si>
  <si>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</si>
  <si>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</si>
  <si>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</si>
  <si>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</si>
  <si>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</si>
  <si>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</si>
  <si>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</si>
  <si>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</si>
  <si>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</si>
  <si>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</si>
  <si>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</si>
  <si>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</si>
  <si>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</si>
  <si>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</si>
  <si>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</si>
  <si>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</si>
  <si>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</si>
  <si>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</si>
  <si>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</si>
  <si>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</si>
  <si>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</si>
  <si>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</si>
  <si>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</si>
  <si>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</si>
  <si>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</si>
  <si>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</si>
  <si>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</si>
  <si>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</si>
  <si>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</si>
  <si>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</si>
  <si>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</si>
  <si>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</si>
  <si>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</si>
  <si>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</si>
  <si>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</si>
  <si>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</si>
  <si>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</si>
  <si>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</si>
  <si>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</si>
  <si>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</si>
  <si>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</si>
  <si>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</si>
  <si>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</si>
  <si>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</si>
  <si>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</si>
  <si>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</si>
  <si>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</si>
  <si>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</si>
  <si>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</si>
  <si>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</si>
  <si>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</si>
  <si>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</si>
  <si>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</si>
  <si>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</si>
  <si>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</si>
  <si>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</si>
  <si>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</si>
  <si>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</si>
  <si>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</si>
  <si>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</si>
  <si>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</si>
  <si>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</si>
  <si>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</si>
  <si>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</si>
  <si>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</si>
  <si>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</si>
  <si>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</si>
  <si>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</si>
  <si>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</si>
  <si>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</si>
  <si>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</si>
  <si>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</si>
  <si>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</si>
  <si>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</si>
  <si>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</si>
  <si>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</si>
  <si>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</si>
  <si>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</si>
  <si>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</si>
  <si>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</si>
  <si>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</si>
  <si>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</si>
  <si>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</si>
  <si>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</si>
  <si>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</si>
  <si>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</si>
  <si>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</si>
  <si>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</si>
  <si>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</si>
  <si>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</si>
  <si>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</si>
  <si>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</si>
  <si>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</si>
  <si>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</si>
  <si>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</si>
  <si>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</si>
  <si>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</si>
  <si>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</si>
  <si>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</si>
  <si>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</si>
  <si>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</si>
  <si>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</si>
  <si>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</si>
  <si>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</si>
  <si>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</si>
  <si>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</si>
  <si>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</si>
  <si>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</si>
  <si>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</si>
  <si>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</si>
  <si>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</si>
  <si>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</si>
  <si>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</si>
  <si>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</si>
  <si>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</si>
  <si>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</si>
  <si>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</si>
  <si>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</si>
  <si>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</si>
  <si>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</si>
  <si>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</si>
  <si>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</si>
  <si>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</si>
  <si>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</si>
  <si>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</si>
  <si>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</si>
  <si>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</si>
  <si>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</si>
  <si>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</si>
  <si>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</si>
  <si>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</si>
  <si>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</si>
  <si>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</si>
  <si>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</si>
  <si>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</si>
  <si>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</si>
  <si>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</si>
  <si>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</si>
  <si>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</si>
  <si>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</si>
  <si>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</si>
  <si>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</si>
  <si>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</si>
  <si>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</si>
  <si>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</si>
  <si>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</si>
  <si>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</si>
  <si>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</si>
  <si>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</si>
  <si>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</si>
  <si>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</si>
  <si>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</si>
  <si>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</si>
  <si>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</si>
  <si>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</si>
  <si>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</si>
  <si>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</si>
  <si>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</si>
  <si>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</si>
  <si>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</si>
  <si>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</si>
  <si>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</si>
  <si>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</si>
  <si>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</si>
  <si>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</si>
  <si>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</si>
  <si>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</si>
  <si>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</si>
  <si>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</si>
  <si>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</si>
  <si>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</si>
  <si>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</si>
  <si>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</si>
  <si>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</si>
  <si>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</si>
  <si>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</si>
  <si>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</si>
  <si>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</si>
  <si>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</si>
  <si>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</si>
  <si>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</si>
  <si>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</si>
  <si>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</si>
  <si>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</si>
  <si>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</si>
  <si>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</si>
  <si>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</si>
  <si>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</si>
  <si>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</si>
  <si>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</si>
  <si>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</si>
  <si>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</si>
  <si>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</si>
  <si>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</si>
  <si>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</si>
  <si>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</si>
  <si>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</si>
  <si>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</si>
  <si>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</si>
  <si>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</si>
  <si>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</si>
  <si>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</si>
  <si>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</si>
  <si>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</si>
  <si>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</si>
  <si>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</si>
  <si>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</si>
  <si>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</si>
  <si>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</si>
  <si>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</si>
  <si>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</si>
  <si>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</si>
  <si>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</si>
  <si>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</si>
  <si>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</si>
  <si>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</si>
  <si>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</si>
  <si>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</si>
  <si>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</si>
  <si>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</si>
  <si>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</si>
  <si>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</si>
  <si>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</si>
  <si>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</si>
  <si>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</si>
  <si>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</si>
  <si>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</si>
  <si>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</si>
  <si>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</si>
  <si>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</si>
  <si>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</si>
  <si>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</si>
  <si>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</si>
  <si>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</si>
  <si>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</si>
  <si>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</si>
  <si>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</si>
  <si>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</si>
  <si>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</si>
  <si>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</si>
  <si>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</si>
  <si>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</si>
  <si>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</si>
  <si>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</si>
  <si>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</si>
  <si>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</si>
  <si>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</si>
  <si>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</si>
  <si>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</si>
  <si>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</si>
  <si>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</si>
  <si>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</si>
  <si>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</si>
  <si>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</si>
  <si>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</si>
  <si>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</si>
  <si>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</si>
  <si>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</si>
  <si>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</si>
  <si>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</si>
  <si>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</si>
  <si>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</si>
  <si>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</si>
  <si>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</si>
  <si>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</si>
  <si>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</si>
  <si>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</si>
  <si>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</si>
  <si>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</si>
  <si>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</si>
  <si>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</si>
  <si>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</si>
  <si>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</si>
  <si>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</si>
  <si>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</si>
  <si>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</si>
  <si>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</si>
  <si>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</si>
  <si>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</si>
  <si>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</si>
  <si>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</si>
  <si>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</si>
  <si>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</si>
  <si>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</si>
  <si>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</si>
  <si>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</si>
  <si>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</si>
  <si>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</si>
  <si>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</si>
  <si>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</si>
  <si>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</si>
  <si>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</si>
  <si>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</si>
  <si>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</si>
  <si>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</si>
  <si>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</si>
  <si>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</si>
  <si>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</si>
  <si>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</si>
  <si>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</si>
  <si>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</si>
  <si>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</si>
  <si>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</si>
  <si>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</si>
  <si>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</si>
  <si>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</si>
  <si>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</si>
  <si>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</si>
  <si>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</si>
  <si>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</si>
  <si>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</si>
  <si>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</si>
  <si>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</si>
  <si>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</si>
  <si>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</si>
  <si>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</si>
  <si>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</si>
  <si>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</si>
  <si>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</si>
  <si>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</si>
  <si>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</si>
  <si>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</si>
  <si>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</si>
  <si>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</si>
  <si>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</si>
  <si>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</si>
  <si>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</si>
  <si>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</si>
  <si>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</si>
  <si>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</si>
  <si>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</si>
  <si>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</si>
  <si>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</si>
  <si>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</si>
  <si>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</si>
  <si>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</si>
  <si>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</si>
  <si>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</si>
  <si>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</si>
  <si>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</si>
  <si>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</si>
  <si>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</si>
  <si>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</si>
  <si>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</si>
  <si>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</si>
  <si>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</si>
  <si>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</si>
  <si>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</si>
  <si>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</si>
  <si>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</si>
  <si>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</si>
  <si>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</si>
  <si>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</si>
  <si>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</si>
  <si>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</si>
  <si>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</si>
  <si>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</si>
  <si>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</si>
  <si>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</si>
  <si>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</si>
  <si>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</si>
  <si>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</si>
  <si>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</si>
  <si>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</si>
  <si>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</si>
  <si>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</si>
  <si>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</si>
  <si>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</si>
  <si>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</si>
  <si>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</si>
  <si>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</si>
  <si>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</si>
  <si>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</si>
  <si>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</si>
  <si>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</si>
  <si>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</si>
  <si>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</si>
  <si>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</si>
  <si>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</si>
  <si>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</si>
  <si>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</si>
  <si>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</si>
  <si>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</si>
  <si>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</si>
  <si>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</si>
  <si>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</si>
  <si>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</si>
  <si>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</si>
  <si>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</si>
  <si>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</si>
  <si>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</si>
  <si>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</si>
  <si>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</si>
  <si>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</si>
  <si>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</si>
  <si>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</si>
  <si>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</si>
  <si>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</si>
  <si>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</si>
  <si>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</si>
  <si>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</si>
  <si>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</si>
  <si>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</si>
  <si>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</si>
  <si>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</si>
  <si>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</si>
  <si>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</si>
  <si>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</si>
  <si>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</si>
  <si>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</si>
  <si>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</si>
  <si>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</si>
  <si>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</si>
  <si>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</si>
  <si>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</si>
  <si>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</si>
  <si>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</si>
  <si>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</si>
  <si>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</si>
  <si>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</si>
  <si>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</si>
  <si>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</si>
  <si>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</si>
  <si>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</si>
  <si>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</si>
  <si>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</si>
  <si>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</si>
  <si>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</si>
  <si>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</si>
  <si>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</si>
  <si>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</si>
  <si>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</si>
  <si>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</si>
  <si>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</si>
  <si>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</si>
  <si>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</si>
  <si>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</si>
  <si>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</si>
  <si>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</si>
  <si>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</si>
  <si>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</si>
  <si>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</si>
  <si>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</si>
  <si>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</si>
  <si>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</si>
  <si>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</si>
  <si>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</si>
  <si>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</si>
  <si>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</si>
  <si>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</si>
  <si>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</si>
  <si>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</si>
  <si>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</si>
  <si>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</si>
  <si>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</si>
  <si>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</si>
  <si>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</si>
  <si>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</si>
  <si>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</si>
  <si>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</si>
  <si>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</si>
  <si>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</si>
  <si>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</si>
  <si>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</si>
  <si>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</si>
  <si>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</si>
  <si>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</si>
  <si>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</si>
  <si>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</si>
  <si>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</si>
  <si>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</si>
  <si>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</si>
  <si>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</si>
  <si>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</si>
  <si>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</si>
  <si>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</si>
  <si>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</si>
  <si>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</si>
  <si>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</si>
  <si>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</si>
  <si>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</si>
  <si>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</si>
  <si>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</si>
  <si>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</si>
  <si>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</si>
  <si>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</si>
  <si>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</si>
  <si>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</si>
  <si>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</si>
  <si>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</si>
  <si>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</si>
  <si>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</si>
  <si>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</si>
  <si>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</si>
  <si>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</si>
  <si>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</si>
  <si>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</si>
  <si>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</si>
  <si>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</si>
  <si>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</si>
  <si>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</si>
  <si>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</si>
  <si>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</si>
  <si>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</si>
  <si>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</si>
  <si>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</si>
  <si>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</si>
  <si>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</si>
  <si>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</si>
  <si>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</si>
  <si>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</si>
  <si>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</si>
  <si>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</si>
  <si>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</si>
  <si>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</si>
  <si>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</si>
  <si>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</si>
  <si>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</si>
  <si>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</si>
  <si>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</si>
  <si>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</si>
  <si>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</si>
  <si>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</si>
  <si>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</si>
  <si>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</si>
  <si>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</si>
  <si>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</si>
  <si>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</si>
  <si>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</si>
  <si>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</si>
  <si>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</si>
  <si>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</si>
  <si>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</si>
  <si>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</si>
  <si>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</si>
  <si>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</si>
  <si>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</si>
  <si>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</si>
  <si>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</si>
  <si>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</si>
  <si>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</si>
  <si>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</si>
  <si>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</si>
  <si>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</si>
  <si>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</si>
  <si>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</si>
  <si>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</si>
  <si>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</si>
  <si>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</si>
  <si>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</si>
  <si>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</si>
  <si>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</si>
  <si>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</si>
  <si>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</si>
  <si>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</si>
  <si>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</si>
  <si>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</si>
  <si>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</si>
  <si>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</si>
  <si>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</si>
  <si>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</si>
  <si>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</si>
  <si>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</si>
  <si>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</si>
  <si>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</si>
  <si>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</si>
  <si>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</si>
  <si>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</si>
  <si>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</si>
  <si>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</si>
  <si>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</si>
  <si>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</si>
  <si>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</si>
  <si>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</si>
  <si>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</si>
  <si>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</si>
  <si>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</si>
  <si>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</si>
  <si>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</si>
  <si>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</si>
  <si>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</si>
  <si>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</si>
  <si>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</si>
  <si>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</si>
  <si>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</si>
  <si>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</si>
  <si>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</si>
  <si>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</si>
  <si>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</si>
  <si>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</si>
  <si>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</si>
  <si>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</si>
  <si>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</si>
  <si>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</si>
  <si>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</si>
  <si>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</si>
  <si>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</si>
  <si>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</si>
  <si>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</si>
  <si>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</si>
  <si>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</si>
  <si>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</si>
  <si>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</si>
  <si>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</si>
  <si>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</si>
  <si>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</si>
  <si>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</si>
  <si>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</si>
  <si>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</si>
  <si>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</si>
  <si>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</si>
  <si>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</si>
  <si>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</si>
  <si>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</si>
  <si>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</si>
  <si>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</si>
  <si>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</si>
  <si>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</si>
  <si>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</si>
  <si>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</si>
  <si>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</si>
  <si>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</si>
  <si>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</si>
  <si>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</si>
  <si>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</si>
  <si>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</si>
  <si>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</si>
  <si>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</si>
  <si>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</si>
  <si>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</si>
  <si>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</si>
  <si>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</si>
  <si>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</si>
  <si>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</si>
  <si>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</si>
  <si>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</si>
  <si>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</si>
  <si>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</si>
  <si>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</si>
  <si>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</si>
  <si>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</si>
  <si>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</si>
  <si>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</si>
  <si>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</si>
  <si>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</si>
  <si>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</si>
  <si>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</si>
  <si>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</si>
  <si>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</si>
  <si>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</si>
  <si>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</si>
  <si>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</si>
  <si>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</si>
  <si>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</si>
  <si>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</si>
  <si>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</si>
  <si>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</si>
  <si>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</si>
  <si>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</si>
  <si>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</si>
  <si>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</si>
  <si>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</si>
  <si>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</si>
  <si>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</si>
  <si>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</si>
  <si>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</si>
  <si>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</si>
  <si>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</si>
  <si>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</si>
  <si>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</si>
  <si>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</si>
  <si>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</si>
  <si>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</si>
  <si>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</si>
  <si>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</si>
  <si>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</si>
  <si>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</si>
  <si>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</si>
  <si>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</si>
  <si>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</si>
  <si>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</si>
  <si>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</si>
  <si>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</si>
  <si>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</si>
  <si>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</si>
  <si>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</si>
  <si>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</si>
  <si>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</si>
  <si>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</si>
  <si>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</si>
  <si>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</si>
  <si>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</si>
  <si>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</si>
  <si>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</si>
  <si>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</si>
  <si>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</si>
  <si>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</si>
  <si>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</si>
  <si>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</si>
  <si>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</si>
  <si>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</si>
  <si>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</si>
  <si>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</si>
  <si>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</si>
  <si>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</si>
  <si>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</si>
  <si>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</si>
  <si>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</si>
  <si>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</si>
  <si>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</si>
  <si>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</si>
  <si>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</si>
  <si>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</si>
  <si>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</si>
  <si>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</si>
  <si>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</si>
  <si>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</si>
  <si>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</si>
  <si>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</si>
  <si>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</si>
  <si>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</si>
  <si>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</si>
  <si>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</si>
  <si>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</si>
  <si>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</si>
  <si>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</si>
  <si>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</si>
  <si>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</si>
  <si>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</si>
  <si>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</si>
  <si>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</si>
  <si>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</si>
  <si>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</si>
  <si>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</si>
  <si>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</si>
  <si>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</si>
  <si>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</si>
  <si>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</si>
  <si>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</si>
  <si>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</si>
  <si>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</si>
  <si>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</si>
  <si>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</si>
  <si>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</si>
  <si>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</si>
  <si>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</si>
  <si>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</si>
  <si>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</si>
  <si>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</si>
  <si>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</si>
  <si>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</si>
  <si>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</si>
  <si>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</si>
  <si>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</si>
  <si>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</si>
  <si>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</si>
  <si>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</si>
  <si>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</si>
  <si>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</si>
  <si>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</si>
  <si>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</si>
  <si>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</si>
  <si>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</si>
  <si>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</si>
  <si>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</si>
  <si>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</si>
  <si>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</si>
  <si>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</si>
  <si>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</si>
  <si>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</si>
  <si>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</si>
  <si>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</si>
  <si>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</si>
  <si>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</si>
  <si>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</si>
  <si>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</si>
  <si>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</si>
  <si>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</si>
  <si>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</si>
  <si>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</si>
  <si>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</si>
  <si>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</si>
  <si>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</si>
  <si>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</si>
  <si>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</si>
  <si>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</si>
  <si>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</si>
  <si>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</si>
  <si>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</si>
  <si>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</si>
  <si>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</si>
  <si>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</si>
  <si>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</si>
  <si>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</si>
  <si>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</si>
  <si>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</si>
  <si>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</si>
  <si>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</si>
  <si>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</si>
  <si>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</si>
  <si>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</si>
  <si>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</si>
  <si>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</si>
  <si>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</si>
  <si>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</si>
  <si>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</si>
  <si>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</si>
  <si>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</si>
  <si>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</si>
  <si>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</si>
  <si>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</si>
  <si>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</si>
  <si>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</si>
  <si>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</si>
  <si>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</si>
  <si>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</si>
  <si>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</si>
  <si>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</si>
  <si>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</si>
  <si>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</si>
  <si>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</si>
  <si>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</si>
  <si>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</si>
  <si>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</si>
  <si>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</si>
  <si>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</si>
  <si>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</si>
  <si>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</si>
  <si>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</si>
  <si>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</si>
  <si>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</si>
  <si>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</si>
  <si>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</si>
  <si>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</si>
  <si>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</si>
  <si>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</si>
  <si>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</si>
  <si>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</si>
  <si>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</si>
  <si>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</si>
  <si>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</si>
  <si>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</si>
  <si>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</si>
  <si>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</si>
  <si>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</si>
  <si>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</si>
  <si>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</si>
  <si>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</si>
  <si>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</si>
  <si>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</si>
  <si>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</si>
  <si>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</si>
  <si>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</si>
  <si>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</si>
  <si>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</si>
  <si>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</si>
  <si>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</si>
  <si>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</si>
  <si>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</si>
  <si>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</si>
  <si>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</si>
  <si>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</si>
  <si>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</si>
  <si>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</si>
  <si>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</si>
  <si>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</si>
  <si>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</si>
  <si>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</si>
  <si>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</si>
  <si>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</si>
  <si>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</si>
  <si>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</si>
  <si>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</si>
  <si>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</si>
  <si>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</si>
  <si>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</si>
  <si>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</si>
  <si>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</si>
  <si>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</si>
  <si>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</si>
  <si>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</si>
  <si>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</si>
  <si>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</si>
  <si>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</si>
  <si>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</si>
  <si>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</si>
  <si>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</si>
  <si>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</si>
  <si>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</si>
  <si>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</si>
  <si>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</si>
  <si>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</si>
  <si>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</si>
  <si>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</si>
  <si>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</si>
  <si>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</si>
  <si>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</si>
  <si>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</si>
  <si>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</si>
  <si>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</si>
  <si>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</si>
  <si>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</si>
  <si>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</si>
  <si>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</si>
  <si>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</si>
  <si>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</si>
  <si>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</si>
  <si>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</si>
  <si>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</si>
  <si>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</si>
  <si>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</si>
  <si>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</si>
  <si>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</si>
  <si>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</si>
  <si>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</si>
  <si>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</si>
  <si>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</si>
  <si>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</si>
  <si>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</si>
  <si>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</si>
  <si>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</si>
  <si>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</si>
  <si>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</si>
  <si>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</si>
  <si>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</si>
  <si>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</si>
  <si>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</si>
  <si>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</si>
  <si>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</si>
  <si>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</si>
  <si>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</si>
  <si>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</si>
  <si>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</si>
  <si>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</si>
  <si>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</si>
  <si>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</si>
  <si>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</si>
  <si>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</si>
  <si>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</si>
  <si>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</si>
  <si>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</si>
  <si>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</si>
  <si>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</si>
  <si>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</si>
  <si>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</si>
  <si>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</si>
  <si>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</si>
  <si>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</si>
  <si>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</si>
  <si>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</si>
  <si>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</si>
  <si>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</si>
  <si>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</si>
  <si>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</si>
  <si>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</si>
  <si>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</si>
  <si>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</si>
  <si>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</si>
  <si>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</si>
  <si>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</si>
  <si>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</si>
  <si>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</si>
  <si>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</si>
  <si>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</si>
  <si>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</si>
  <si>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</si>
  <si>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</si>
  <si>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</si>
  <si>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</si>
  <si>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</si>
  <si>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</si>
  <si>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</si>
  <si>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</si>
  <si>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</si>
  <si>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</si>
  <si>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</si>
  <si>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</si>
  <si>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</si>
  <si>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</si>
  <si>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</si>
  <si>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</si>
  <si>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</si>
  <si>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</si>
  <si>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</si>
  <si>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</si>
  <si>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</si>
  <si>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</si>
  <si>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</si>
  <si>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</si>
  <si>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</si>
  <si>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</si>
  <si>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</si>
  <si>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</si>
  <si>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</si>
  <si>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</si>
  <si>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</si>
  <si>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</si>
  <si>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</si>
  <si>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</si>
  <si>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</si>
  <si>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</si>
  <si>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</si>
  <si>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</si>
  <si>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</si>
  <si>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</si>
  <si>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</si>
  <si>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</si>
  <si>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</si>
  <si>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</si>
  <si>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</si>
  <si>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</si>
  <si>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</si>
  <si>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</si>
  <si>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</si>
  <si>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</si>
  <si>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</si>
  <si>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</si>
  <si>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</si>
  <si>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</si>
  <si>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</si>
  <si>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</si>
  <si>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</si>
  <si>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</si>
  <si>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</si>
  <si>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</si>
  <si>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</si>
  <si>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</si>
  <si>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</si>
  <si>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</si>
  <si>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</si>
  <si>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</si>
  <si>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</si>
  <si>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</si>
  <si>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</si>
  <si>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</si>
  <si>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</si>
  <si>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</si>
  <si>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</si>
  <si>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</si>
  <si>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</si>
  <si>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</si>
  <si>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</si>
  <si>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</si>
  <si>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</si>
  <si>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</si>
  <si>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</si>
  <si>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</si>
  <si>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</si>
  <si>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</si>
  <si>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</si>
  <si>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</si>
  <si>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</si>
  <si>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</si>
  <si>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</si>
  <si>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</si>
  <si>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</si>
  <si>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</si>
  <si>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</si>
  <si>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</si>
  <si>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</si>
  <si>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</si>
  <si>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</si>
  <si>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</si>
  <si>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</si>
  <si>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</si>
  <si>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</si>
  <si>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</si>
  <si>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</si>
  <si>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</si>
  <si>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</si>
  <si>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</si>
  <si>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</si>
  <si>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</si>
  <si>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</si>
  <si>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</si>
  <si>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</si>
  <si>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</si>
  <si>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</si>
  <si>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</si>
  <si>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</si>
  <si>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</si>
  <si>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</si>
  <si>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</si>
  <si>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</si>
  <si>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</si>
  <si>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</si>
  <si>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</si>
  <si>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</si>
  <si>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</si>
  <si>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</si>
  <si>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</si>
  <si>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</si>
  <si>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</si>
  <si>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</si>
  <si>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</si>
  <si>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</si>
  <si>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</si>
  <si>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</si>
  <si>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</si>
  <si>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</si>
  <si>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</si>
  <si>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</si>
  <si>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</si>
  <si>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</si>
  <si>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</si>
  <si>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</si>
  <si>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</si>
  <si>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</si>
  <si>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</si>
  <si>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</si>
  <si>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</si>
  <si>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</si>
  <si>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</si>
  <si>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</si>
  <si>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</si>
  <si>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</si>
  <si>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</si>
  <si>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</si>
  <si>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</si>
  <si>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</si>
  <si>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</si>
  <si>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</si>
  <si>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</si>
  <si>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</si>
  <si>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</si>
  <si>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</si>
  <si>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</si>
  <si>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</si>
  <si>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</si>
  <si>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</si>
  <si>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</si>
  <si>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</si>
  <si>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</si>
  <si>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</si>
  <si>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</si>
  <si>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</si>
  <si>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</si>
  <si>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</si>
  <si>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</si>
  <si>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</si>
  <si>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</si>
  <si>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</si>
  <si>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</si>
  <si>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</si>
  <si>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</si>
  <si>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</si>
  <si>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</si>
  <si>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</si>
  <si>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</si>
  <si>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</si>
  <si>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</si>
  <si>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</si>
  <si>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</si>
  <si>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</si>
  <si>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</si>
  <si>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</si>
  <si>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</si>
  <si>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</si>
  <si>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</si>
  <si>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</si>
  <si>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</si>
  <si>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</si>
  <si>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</si>
  <si>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</si>
  <si>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</si>
  <si>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</si>
  <si>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</si>
  <si>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</si>
  <si>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</si>
  <si>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</si>
  <si>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</si>
  <si>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</si>
  <si>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</si>
  <si>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</si>
  <si>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</si>
  <si>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</si>
  <si>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</si>
  <si>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</si>
  <si>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</si>
  <si>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</si>
  <si>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</si>
  <si>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</si>
  <si>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</si>
  <si>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</si>
  <si>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</si>
  <si>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</si>
  <si>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</si>
  <si>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</si>
  <si>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</si>
  <si>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</si>
  <si>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</si>
  <si>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</si>
  <si>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</si>
  <si>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</si>
  <si>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</si>
  <si>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</si>
  <si>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</si>
  <si>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</si>
  <si>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</si>
  <si>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</si>
  <si>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</si>
  <si>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</si>
  <si>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</si>
  <si>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</si>
  <si>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</si>
  <si>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</si>
  <si>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</si>
  <si>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</si>
  <si>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</si>
  <si>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</si>
  <si>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</si>
  <si>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</si>
  <si>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</si>
  <si>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</si>
  <si>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</si>
  <si>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</si>
  <si>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</si>
  <si>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</si>
  <si>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</si>
  <si>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</si>
  <si>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</si>
  <si>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</si>
  <si>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</si>
  <si>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</si>
  <si>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</si>
  <si>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</si>
  <si>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</si>
  <si>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</si>
  <si>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</si>
  <si>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</si>
  <si>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</si>
  <si>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</si>
  <si>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</si>
  <si>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</si>
  <si>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</si>
  <si>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</si>
  <si>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</si>
  <si>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</si>
  <si>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</si>
  <si>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</si>
  <si>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</si>
  <si>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</si>
  <si>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</si>
  <si>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</si>
  <si>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</si>
  <si>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</si>
  <si>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</si>
  <si>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</si>
  <si>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</si>
  <si>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</si>
  <si>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</si>
  <si>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</si>
  <si>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</si>
  <si>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</si>
  <si>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</si>
  <si>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</si>
  <si>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</si>
  <si>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</si>
  <si>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</si>
  <si>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</si>
  <si>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</si>
  <si>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</si>
  <si>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</si>
  <si>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</si>
  <si>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</si>
  <si>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</si>
  <si>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</si>
  <si>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</si>
  <si>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</si>
  <si>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</si>
  <si>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</si>
  <si>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</si>
  <si>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</si>
  <si>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</si>
  <si>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</si>
  <si>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</si>
  <si>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</si>
  <si>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</si>
  <si>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</si>
  <si>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</si>
  <si>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</si>
  <si>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</si>
  <si>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</si>
  <si>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</si>
  <si>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</si>
  <si>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</si>
  <si>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</si>
  <si>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</si>
  <si>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</si>
  <si>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</si>
  <si>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</si>
  <si>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</si>
  <si>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</si>
  <si>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</si>
  <si>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</si>
  <si>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</si>
  <si>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</si>
  <si>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</si>
  <si>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</si>
  <si>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</si>
  <si>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</si>
  <si>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</si>
  <si>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</si>
  <si>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</si>
  <si>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</si>
  <si>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</si>
  <si>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</si>
  <si>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</si>
  <si>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</si>
  <si>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</si>
  <si>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</si>
  <si>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</si>
  <si>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</si>
  <si>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</si>
  <si>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</si>
  <si>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</si>
  <si>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</si>
  <si>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</si>
  <si>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</si>
  <si>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</si>
  <si>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</si>
  <si>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</si>
  <si>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</si>
  <si>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</si>
  <si>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</si>
  <si>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</si>
  <si>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</si>
  <si>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</si>
  <si>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</si>
  <si>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</si>
  <si>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</si>
  <si>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</si>
  <si>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</si>
  <si>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</si>
  <si>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</si>
  <si>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</si>
  <si>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</si>
  <si>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</si>
  <si>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</si>
  <si>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</si>
  <si>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</si>
  <si>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</si>
  <si>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</si>
  <si>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</si>
  <si>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</si>
  <si>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</si>
  <si>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</si>
  <si>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</si>
  <si>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</si>
  <si>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</si>
  <si>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</si>
  <si>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</si>
  <si>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</si>
  <si>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</si>
  <si>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</si>
  <si>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</si>
  <si>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</si>
  <si>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</si>
  <si>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</si>
  <si>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</si>
  <si>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</si>
  <si>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</si>
  <si>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</si>
  <si>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</si>
  <si>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</si>
  <si>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</si>
  <si>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</si>
  <si>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</si>
  <si>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</si>
  <si>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</si>
  <si>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</si>
  <si>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</si>
  <si>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</si>
  <si>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</si>
  <si>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</si>
  <si>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</si>
  <si>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</si>
  <si>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</si>
  <si>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</si>
  <si>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</si>
  <si>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</si>
  <si>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</si>
  <si>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</si>
  <si>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</si>
  <si>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</si>
  <si>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</si>
  <si>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</si>
  <si>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</si>
  <si>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</si>
  <si>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</si>
  <si>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</si>
  <si>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</si>
  <si>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</si>
  <si>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</si>
  <si>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</si>
  <si>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</si>
  <si>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</si>
  <si>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</si>
  <si>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</si>
  <si>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</si>
  <si>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</si>
  <si>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</si>
  <si>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</si>
  <si>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</si>
  <si>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</si>
  <si>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</si>
  <si>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</si>
  <si>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</si>
  <si>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</si>
  <si>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</si>
  <si>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</si>
  <si>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</si>
  <si>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</si>
  <si>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</si>
  <si>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</si>
  <si>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</si>
  <si>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</si>
  <si>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</si>
  <si>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</si>
  <si>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</si>
  <si>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</si>
  <si>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</si>
  <si>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</si>
  <si>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</si>
  <si>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</si>
  <si>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</si>
  <si>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</si>
  <si>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</si>
  <si>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</si>
  <si>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</si>
  <si>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</si>
  <si>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</si>
  <si>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</si>
  <si>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</si>
  <si>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</si>
  <si>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</si>
  <si>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</si>
  <si>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</si>
  <si>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</si>
  <si>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</si>
  <si>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</si>
  <si>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</si>
  <si>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</si>
  <si>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</si>
  <si>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</si>
  <si>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</si>
  <si>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</si>
  <si>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</si>
  <si>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</si>
  <si>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</si>
  <si>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</si>
  <si>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</si>
  <si>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</si>
  <si>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</si>
  <si>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</si>
  <si>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</si>
  <si>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</si>
  <si>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</si>
  <si>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</si>
  <si>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</si>
  <si>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</si>
  <si>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</si>
  <si>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</si>
  <si>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</si>
  <si>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</si>
  <si>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</si>
  <si>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</si>
  <si>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</si>
  <si>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</si>
  <si>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</si>
  <si>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</si>
  <si>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</si>
  <si>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</si>
  <si>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</si>
  <si>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</si>
  <si>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</si>
  <si>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</si>
  <si>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</si>
  <si>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</si>
  <si>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</si>
  <si>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</si>
  <si>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</si>
  <si>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</si>
  <si>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</si>
  <si>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</si>
  <si>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</si>
  <si>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</si>
  <si>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</si>
  <si>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</si>
  <si>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</si>
  <si>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</si>
  <si>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</si>
  <si>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</si>
  <si>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</si>
  <si>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</si>
  <si>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</si>
  <si>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</si>
  <si>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</si>
  <si>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</si>
  <si>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</si>
  <si>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</si>
  <si>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</si>
  <si>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</si>
  <si>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</si>
  <si>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</si>
  <si>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</si>
  <si>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</si>
  <si>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</si>
  <si>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</si>
  <si>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</si>
  <si>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</si>
  <si>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</si>
  <si>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</si>
  <si>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</si>
  <si>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</si>
  <si>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</si>
  <si>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</si>
  <si>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</si>
  <si>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</si>
  <si>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</si>
  <si>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</si>
  <si>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</si>
  <si>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</si>
  <si>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</si>
  <si>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</si>
  <si>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</si>
  <si>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</si>
  <si>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</si>
  <si>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</si>
  <si>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</si>
  <si>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</si>
  <si>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</si>
  <si>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</si>
  <si>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</si>
  <si>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</si>
  <si>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</si>
  <si>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</si>
  <si>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</si>
  <si>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</si>
  <si>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</si>
  <si>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</si>
  <si>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</si>
  <si>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</si>
  <si>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</si>
  <si>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</si>
  <si>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</si>
  <si>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</si>
  <si>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</si>
  <si>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</si>
  <si>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</si>
  <si>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</si>
  <si>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</si>
  <si>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</si>
  <si>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</si>
  <si>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</si>
  <si>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</si>
  <si>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</si>
  <si>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</si>
  <si>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</si>
  <si>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</si>
  <si>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</si>
  <si>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</si>
  <si>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</si>
  <si>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</si>
  <si>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</si>
  <si>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</si>
  <si>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</si>
  <si>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</si>
  <si>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</si>
  <si>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</si>
  <si>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</si>
  <si>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</si>
  <si>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</si>
  <si>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</si>
  <si>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</si>
  <si>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</si>
  <si>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</si>
  <si>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</si>
  <si>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</si>
  <si>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</si>
  <si>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</si>
  <si>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</si>
  <si>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</si>
  <si>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</si>
  <si>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</si>
  <si>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</si>
  <si>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</si>
  <si>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</si>
  <si>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</si>
  <si>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</si>
  <si>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</si>
  <si>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</si>
  <si>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</si>
  <si>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</si>
  <si>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</si>
  <si>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</si>
  <si>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</si>
  <si>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</si>
  <si>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</si>
  <si>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</si>
  <si>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</si>
  <si>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</si>
  <si>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</si>
  <si>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</si>
  <si>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</si>
  <si>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</si>
  <si>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</si>
  <si>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</si>
  <si>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</si>
  <si>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</si>
  <si>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</si>
  <si>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</si>
  <si>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</si>
  <si>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</si>
  <si>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</si>
  <si>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</si>
  <si>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</si>
  <si>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</si>
  <si>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</si>
  <si>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</si>
  <si>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</si>
  <si>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</si>
  <si>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</si>
  <si>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</si>
  <si>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</si>
  <si>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</si>
  <si>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</si>
  <si>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</si>
  <si>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</si>
  <si>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</si>
  <si>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</si>
  <si>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</si>
  <si>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</si>
  <si>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</si>
  <si>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</si>
  <si>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</si>
  <si>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</si>
  <si>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</si>
  <si>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</si>
  <si>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</si>
  <si>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</si>
  <si>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</si>
  <si>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</si>
  <si>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</si>
  <si>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</si>
  <si>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</si>
  <si>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</si>
  <si>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</si>
  <si>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</si>
  <si>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</si>
  <si>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</si>
  <si>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</si>
  <si>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</si>
  <si>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</si>
  <si>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</si>
  <si>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</si>
  <si>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</si>
  <si>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</si>
  <si>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</si>
  <si>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</si>
  <si>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</si>
  <si>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</si>
  <si>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</si>
  <si>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</si>
  <si>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</si>
  <si>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</si>
  <si>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</si>
  <si>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</si>
  <si>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</si>
  <si>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</si>
  <si>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</si>
  <si>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</si>
  <si>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</si>
  <si>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</si>
  <si>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</si>
  <si>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</si>
  <si>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</si>
  <si>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</si>
  <si>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</si>
  <si>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</si>
  <si>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</si>
  <si>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</si>
  <si>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</si>
  <si>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</si>
  <si>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</si>
  <si>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</si>
  <si>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</si>
  <si>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</si>
  <si>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</si>
  <si>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</si>
  <si>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</si>
  <si>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</si>
  <si>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</si>
  <si>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</si>
  <si>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</si>
  <si>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</si>
  <si>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</si>
  <si>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</si>
  <si>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</si>
  <si>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</si>
  <si>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</si>
  <si>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</si>
  <si>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</si>
  <si>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</si>
  <si>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</si>
  <si>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</si>
  <si>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</si>
  <si>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</si>
  <si>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</si>
  <si>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</si>
  <si>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</si>
  <si>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</si>
  <si>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</si>
  <si>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</si>
  <si>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</si>
  <si>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</si>
  <si>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</si>
  <si>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</si>
  <si>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</si>
  <si>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</si>
  <si>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</si>
  <si>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</si>
  <si>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</si>
  <si>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</si>
  <si>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</si>
  <si>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</si>
  <si>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</si>
  <si>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</si>
  <si>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</si>
  <si>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</si>
  <si>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</si>
  <si>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</si>
  <si>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</si>
  <si>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</si>
  <si>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</si>
  <si>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</si>
  <si>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</si>
  <si>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</si>
  <si>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</si>
  <si>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</si>
  <si>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</si>
  <si>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</si>
  <si>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</si>
  <si>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</si>
  <si>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</si>
  <si>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</si>
  <si>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</si>
  <si>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</si>
  <si>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</si>
  <si>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</si>
  <si>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</si>
  <si>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</si>
  <si>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</si>
  <si>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</si>
  <si>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</si>
  <si>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</si>
  <si>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</si>
  <si>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</si>
  <si>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</si>
  <si>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</si>
  <si>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</si>
  <si>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</si>
  <si>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</si>
  <si>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</si>
  <si>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</si>
  <si>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</si>
  <si>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</si>
  <si>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</si>
  <si>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</si>
  <si>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</si>
  <si>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</si>
  <si>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</si>
  <si>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</si>
  <si>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</si>
  <si>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</si>
  <si>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</si>
  <si>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</si>
  <si>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</si>
  <si>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</si>
  <si>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</si>
  <si>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</si>
  <si>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</si>
  <si>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</si>
  <si>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</si>
  <si>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</si>
  <si>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</si>
  <si>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</si>
  <si>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</si>
  <si>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</si>
  <si>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</si>
  <si>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</si>
  <si>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</si>
  <si>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</si>
  <si>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</si>
  <si>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</si>
  <si>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</si>
  <si>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</si>
  <si>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</si>
  <si>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</si>
  <si>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</si>
  <si>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</si>
  <si>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</si>
  <si>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</si>
  <si>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</si>
  <si>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</si>
  <si>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</si>
  <si>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</si>
  <si>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</si>
  <si>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</si>
  <si>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</si>
  <si>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</si>
  <si>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</si>
  <si>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</si>
  <si>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</si>
  <si>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</si>
  <si>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</si>
  <si>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</si>
  <si>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</si>
  <si>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</si>
  <si>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</si>
  <si>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</si>
  <si>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</si>
  <si>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</si>
  <si>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</si>
  <si>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</si>
  <si>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</si>
  <si>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</si>
  <si>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</si>
  <si>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</si>
  <si>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</si>
  <si>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</si>
  <si>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</si>
  <si>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</si>
  <si>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</si>
  <si>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</si>
  <si>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</si>
  <si>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</si>
  <si>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</si>
  <si>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</si>
  <si>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</si>
  <si>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</si>
  <si>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</si>
  <si>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</si>
  <si>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</si>
  <si>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</si>
  <si>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</si>
  <si>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</si>
  <si>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</si>
  <si>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</si>
  <si>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</si>
  <si>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</si>
  <si>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</si>
  <si>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</si>
  <si>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</si>
  <si>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</si>
  <si>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</si>
  <si>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</si>
  <si>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</si>
  <si>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</si>
  <si>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</si>
  <si>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</si>
  <si>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</si>
  <si>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</si>
  <si>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</si>
  <si>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</si>
  <si>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</si>
  <si>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</si>
  <si>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</si>
  <si>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</si>
  <si>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</si>
  <si>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</si>
  <si>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</si>
  <si>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</si>
  <si>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</si>
  <si>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</si>
  <si>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</si>
  <si>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</si>
  <si>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</si>
  <si>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</si>
  <si>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</si>
  <si>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</si>
  <si>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</si>
  <si>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</si>
  <si>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</si>
  <si>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</si>
  <si>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</si>
  <si>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</si>
  <si>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</si>
  <si>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</si>
  <si>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</si>
  <si>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</si>
  <si>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</si>
  <si>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</si>
  <si>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</si>
  <si>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</si>
  <si>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</si>
  <si>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</si>
  <si>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</si>
  <si>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</si>
  <si>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</si>
  <si>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</si>
  <si>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</si>
  <si>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</si>
  <si>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</si>
  <si>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</si>
  <si>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</si>
  <si>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</si>
  <si>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</si>
  <si>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</si>
  <si>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</si>
  <si>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</si>
  <si>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</si>
  <si>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</si>
  <si>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</si>
  <si>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</si>
  <si>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</si>
  <si>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</si>
  <si>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</si>
  <si>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</si>
  <si>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</si>
  <si>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</si>
  <si>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</si>
  <si>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</si>
  <si>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</si>
  <si>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</si>
  <si>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</si>
  <si>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</si>
  <si>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</si>
  <si>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</si>
  <si>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</si>
  <si>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</si>
  <si>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</si>
  <si>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</si>
  <si>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</si>
  <si>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</si>
  <si>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</si>
  <si>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</si>
  <si>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</si>
  <si>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</si>
  <si>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</si>
  <si>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</si>
  <si>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</si>
  <si>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</si>
  <si>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</si>
  <si>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</si>
  <si>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</si>
  <si>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</si>
  <si>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</si>
  <si>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</si>
  <si>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</si>
  <si>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</si>
  <si>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</si>
  <si>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</si>
  <si>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</si>
  <si>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</si>
  <si>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</si>
  <si>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</si>
  <si>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</si>
  <si>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</si>
  <si>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</si>
  <si>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</si>
  <si>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</si>
  <si>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</si>
  <si>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</si>
  <si>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</si>
  <si>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</si>
  <si>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</si>
  <si>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</si>
  <si>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</si>
  <si>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</si>
  <si>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</si>
  <si>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</si>
  <si>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</si>
  <si>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</si>
  <si>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</si>
  <si>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</si>
  <si>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</si>
  <si>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</si>
  <si>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</si>
  <si>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</si>
  <si>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</si>
  <si>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</si>
  <si>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</si>
  <si>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</si>
  <si>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</si>
  <si>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</si>
  <si>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</si>
  <si>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</si>
  <si>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</si>
  <si>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</si>
  <si>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</si>
  <si>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</si>
  <si>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</si>
  <si>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</si>
  <si>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</si>
  <si>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</si>
  <si>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</si>
  <si>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</si>
  <si>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</si>
  <si>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</si>
  <si>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</si>
  <si>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</si>
  <si>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</si>
  <si>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</si>
  <si>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</si>
  <si>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</si>
  <si>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</si>
  <si>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</si>
  <si>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</si>
  <si>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</si>
  <si>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</si>
  <si>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</si>
  <si>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</si>
  <si>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</si>
  <si>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</si>
  <si>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</si>
  <si>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</si>
  <si>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</si>
  <si>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</si>
  <si>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</si>
  <si>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</si>
  <si>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</si>
  <si>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</si>
  <si>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</si>
  <si>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</si>
  <si>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</si>
  <si>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</si>
  <si>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</si>
  <si>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</si>
  <si>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</si>
  <si>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</si>
  <si>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</si>
  <si>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</si>
  <si>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</si>
  <si>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</si>
  <si>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</si>
  <si>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</si>
  <si>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</si>
  <si>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</si>
  <si>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</si>
  <si>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</si>
  <si>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</si>
  <si>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</si>
  <si>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</si>
  <si>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</si>
  <si>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</si>
  <si>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</si>
  <si>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</si>
  <si>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</si>
  <si>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</si>
  <si>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</si>
  <si>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</si>
  <si>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</si>
  <si>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</si>
  <si>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</si>
  <si>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</si>
  <si>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</si>
  <si>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</si>
  <si>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</si>
  <si>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</si>
  <si>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</si>
  <si>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</si>
  <si>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</si>
  <si>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</si>
  <si>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</si>
  <si>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</si>
  <si>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</si>
  <si>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</si>
  <si>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</si>
  <si>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</si>
  <si>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</si>
  <si>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</si>
  <si>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</si>
  <si>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</si>
  <si>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</si>
  <si>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</si>
  <si>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</si>
  <si>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</si>
  <si>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</si>
  <si>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</si>
  <si>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</si>
  <si>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</si>
  <si>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</si>
  <si>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</si>
  <si>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</si>
  <si>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</si>
  <si>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</si>
  <si>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</si>
  <si>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</si>
  <si>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</si>
  <si>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</si>
  <si>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</si>
  <si>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</si>
  <si>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</si>
  <si>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</si>
  <si>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</si>
  <si>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</si>
  <si>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</si>
  <si>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</si>
  <si>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</si>
  <si>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</si>
  <si>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</si>
  <si>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</si>
  <si>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</si>
  <si>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</si>
  <si>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</si>
  <si>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</si>
  <si>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</si>
  <si>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</si>
  <si>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</si>
  <si>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</si>
  <si>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</si>
  <si>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</si>
  <si>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</si>
  <si>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</si>
  <si>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</si>
  <si>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</si>
  <si>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</si>
  <si>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</si>
  <si>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</si>
  <si>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</si>
  <si>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</si>
  <si>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</si>
  <si>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</si>
  <si>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</si>
  <si>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</si>
  <si>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</si>
  <si>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</si>
  <si>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</si>
  <si>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</si>
  <si>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</si>
  <si>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</si>
  <si>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</si>
  <si>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</si>
  <si>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</si>
  <si>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</si>
  <si>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</si>
  <si>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</si>
  <si>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</si>
  <si>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</si>
  <si>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</si>
  <si>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</si>
  <si>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</si>
  <si>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</si>
  <si>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</si>
  <si>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</si>
  <si>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</si>
  <si>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</si>
  <si>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</si>
  <si>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</si>
  <si>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</si>
  <si>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</si>
  <si>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</si>
  <si>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</si>
  <si>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</si>
  <si>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</si>
  <si>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</si>
  <si>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</si>
  <si>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</si>
  <si>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</si>
  <si>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</si>
  <si>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</si>
  <si>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</si>
  <si>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</si>
  <si>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</si>
  <si>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</si>
  <si>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</si>
  <si>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</si>
  <si>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</si>
  <si>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</si>
  <si>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</si>
  <si>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</si>
  <si>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</si>
  <si>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</si>
  <si>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</si>
  <si>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</si>
  <si>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</si>
  <si>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</si>
  <si>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</si>
  <si>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</si>
  <si>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</si>
  <si>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</si>
  <si>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</si>
  <si>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</si>
  <si>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</si>
  <si>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</si>
  <si>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</si>
  <si>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</si>
  <si>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</si>
  <si>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</si>
  <si>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</si>
  <si>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</si>
  <si>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</si>
  <si>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</si>
  <si>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</si>
  <si>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</si>
  <si>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</si>
  <si>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</si>
  <si>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</si>
  <si>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</si>
  <si>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</si>
  <si>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</si>
  <si>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</si>
  <si>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</si>
  <si>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</si>
  <si>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</si>
  <si>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</si>
  <si>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</si>
  <si>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</si>
  <si>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</si>
  <si>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</si>
  <si>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</si>
  <si>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</si>
  <si>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</si>
  <si>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</si>
  <si>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</si>
  <si>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</si>
  <si>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</si>
  <si>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</si>
  <si>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</si>
  <si>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</si>
  <si>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</si>
  <si>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</si>
  <si>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</si>
  <si>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</si>
  <si>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</si>
  <si>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</si>
  <si>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</si>
  <si>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</si>
  <si>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</si>
  <si>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</si>
  <si>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</si>
  <si>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</si>
  <si>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</si>
  <si>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</si>
  <si>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</si>
  <si>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</si>
  <si>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</si>
  <si>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</si>
  <si>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</si>
  <si>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</si>
  <si>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</si>
  <si>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</si>
  <si>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</si>
  <si>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</si>
  <si>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</si>
  <si>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</si>
  <si>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</si>
  <si>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</si>
  <si>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</si>
  <si>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</si>
  <si>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</si>
  <si>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</si>
  <si>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</si>
  <si>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</si>
  <si>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</si>
  <si>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</si>
  <si>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</si>
  <si>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</si>
  <si>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</si>
  <si>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</si>
  <si>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</si>
  <si>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</si>
  <si>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</si>
  <si>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</si>
  <si>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</si>
  <si>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</si>
  <si>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</si>
  <si>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</si>
  <si>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</si>
  <si>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</si>
  <si>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</si>
  <si>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</si>
  <si>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</si>
  <si>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</si>
  <si>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</si>
  <si>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</si>
  <si>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</si>
  <si>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</si>
  <si>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</si>
  <si>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</si>
  <si>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</si>
  <si>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</si>
  <si>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</si>
  <si>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</si>
  <si>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</si>
  <si>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</si>
  <si>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</si>
  <si>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</si>
  <si>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</si>
  <si>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</si>
  <si>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</si>
  <si>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</si>
  <si>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</si>
  <si>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</si>
  <si>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</si>
  <si>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</si>
  <si>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</si>
  <si>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</si>
  <si>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</si>
  <si>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</si>
  <si>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</si>
  <si>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</si>
  <si>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</si>
  <si>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</si>
  <si>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</si>
  <si>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</si>
  <si>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</si>
  <si>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</si>
  <si>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</si>
  <si>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</si>
  <si>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</si>
  <si>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</si>
  <si>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</si>
  <si>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</si>
  <si>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</si>
  <si>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</si>
  <si>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</si>
  <si>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</si>
  <si>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</si>
  <si>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</si>
  <si>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</si>
  <si>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</si>
  <si>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</si>
  <si>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</si>
  <si>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</si>
  <si>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</si>
  <si>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</si>
  <si>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</si>
  <si>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</si>
  <si>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</si>
  <si>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</si>
  <si>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</si>
  <si>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</si>
  <si>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</si>
  <si>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</si>
  <si>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</si>
  <si>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</si>
  <si>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</si>
  <si>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</si>
  <si>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</si>
  <si>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</si>
  <si>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</si>
  <si>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</si>
  <si>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</si>
  <si>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</si>
  <si>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</si>
  <si>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</si>
  <si>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</si>
  <si>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</si>
  <si>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</si>
  <si>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</si>
  <si>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</si>
  <si>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</si>
  <si>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</si>
  <si>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</si>
  <si>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</si>
  <si>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</si>
  <si>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</si>
  <si>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</si>
  <si>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</si>
  <si>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</si>
  <si>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</si>
  <si>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</si>
  <si>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</si>
  <si>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</si>
  <si>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</si>
  <si>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</si>
  <si>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</si>
  <si>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</si>
  <si>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</si>
  <si>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</si>
  <si>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</si>
  <si>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</si>
  <si>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</si>
  <si>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</si>
  <si>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</si>
  <si>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</si>
  <si>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</si>
  <si>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</si>
  <si>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</si>
  <si>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</si>
  <si>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</si>
  <si>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</si>
  <si>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</si>
  <si>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</si>
  <si>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</si>
  <si>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</si>
  <si>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</si>
  <si>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</si>
  <si>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</si>
  <si>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</si>
  <si>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</si>
  <si>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</si>
  <si>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</si>
  <si>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</si>
  <si>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</si>
  <si>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</si>
  <si>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</si>
  <si>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</si>
  <si>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</si>
  <si>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</si>
  <si>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</si>
  <si>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</si>
  <si>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</si>
  <si>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</si>
  <si>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</si>
  <si>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</si>
  <si>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</si>
  <si>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</si>
  <si>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</si>
  <si>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</si>
  <si>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</si>
  <si>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</si>
  <si>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</si>
  <si>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</si>
  <si>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</si>
  <si>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</si>
  <si>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</si>
  <si>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</si>
  <si>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</si>
  <si>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</si>
  <si>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</si>
  <si>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</si>
  <si>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</si>
  <si>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</si>
  <si>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</si>
  <si>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</si>
  <si>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</si>
  <si>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</si>
  <si>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</si>
  <si>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</si>
  <si>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</si>
  <si>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</si>
  <si>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</si>
  <si>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</si>
  <si>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</si>
  <si>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</si>
  <si>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</si>
  <si>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</si>
  <si>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</si>
  <si>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</si>
  <si>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</si>
  <si>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</si>
  <si>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</si>
  <si>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</si>
  <si>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</si>
  <si>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</si>
  <si>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</si>
  <si>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</si>
  <si>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</si>
  <si>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</si>
  <si>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</si>
  <si>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</si>
  <si>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</si>
  <si>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</si>
  <si>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</si>
  <si>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</si>
  <si>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</si>
  <si>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</si>
  <si>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</si>
  <si>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</si>
  <si>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</si>
  <si>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</si>
  <si>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</si>
  <si>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</si>
  <si>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</si>
  <si>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</si>
  <si>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</si>
  <si>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</si>
  <si>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</si>
  <si>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</si>
  <si>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</si>
  <si>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</si>
  <si>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</si>
  <si>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</si>
  <si>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</si>
  <si>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</si>
  <si>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</si>
  <si>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</si>
  <si>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</si>
  <si>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</si>
  <si>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</si>
  <si>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</si>
  <si>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</si>
  <si>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</si>
  <si>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</si>
  <si>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</si>
  <si>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</si>
  <si>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</si>
  <si>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</si>
  <si>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</si>
  <si>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</si>
  <si>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</si>
  <si>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</si>
  <si>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</si>
  <si>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</si>
  <si>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</si>
  <si>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</si>
  <si>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</si>
  <si>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</si>
  <si>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</si>
  <si>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</si>
  <si>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</si>
  <si>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</si>
  <si>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</si>
  <si>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</si>
  <si>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</si>
  <si>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</si>
  <si>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</si>
  <si>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</si>
  <si>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</si>
  <si>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</si>
  <si>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</si>
  <si>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</si>
  <si>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</si>
  <si>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</si>
  <si>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</si>
  <si>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</si>
  <si>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</si>
  <si>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</si>
  <si>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</si>
  <si>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</si>
  <si>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</si>
  <si>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</si>
  <si>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</si>
  <si>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</si>
  <si>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</si>
  <si>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</si>
  <si>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</si>
  <si>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</si>
  <si>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</si>
  <si>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</si>
  <si>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</si>
  <si>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</si>
  <si>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</si>
  <si>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</si>
  <si>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</si>
  <si>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</si>
  <si>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</si>
  <si>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</si>
  <si>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</si>
  <si>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</si>
  <si>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</si>
  <si>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</si>
  <si>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</si>
  <si>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</si>
  <si>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</si>
  <si>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</si>
  <si>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</si>
  <si>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</si>
  <si>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</si>
  <si>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</si>
  <si>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</si>
  <si>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</si>
  <si>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</si>
  <si>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</si>
  <si>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</si>
  <si>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</si>
  <si>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</si>
  <si>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</si>
  <si>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</si>
  <si>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</si>
  <si>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</si>
  <si>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</si>
  <si>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</si>
  <si>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</si>
  <si>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</si>
  <si>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</si>
  <si>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</si>
  <si>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</si>
  <si>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</si>
  <si>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</si>
  <si>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</si>
  <si>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</si>
  <si>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</si>
  <si>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</si>
  <si>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</si>
  <si>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</si>
  <si>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</si>
  <si>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</si>
  <si>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</si>
  <si>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</si>
  <si>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</si>
  <si>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</si>
  <si>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</si>
  <si>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</si>
  <si>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</si>
  <si>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</si>
  <si>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</si>
  <si>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</si>
  <si>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</si>
  <si>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</si>
  <si>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</si>
  <si>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</si>
  <si>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</si>
  <si>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</si>
  <si>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</si>
  <si>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</si>
  <si>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</si>
  <si>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</si>
  <si>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</si>
  <si>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</si>
  <si>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</si>
  <si>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</si>
  <si>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</si>
  <si>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</si>
  <si>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</si>
  <si>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</si>
  <si>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</si>
  <si>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</si>
  <si>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</si>
  <si>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</si>
  <si>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</si>
  <si>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</si>
  <si>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</si>
  <si>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</si>
  <si>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</si>
  <si>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</si>
  <si>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</si>
  <si>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</si>
  <si>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</si>
  <si>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</si>
  <si>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</si>
  <si>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</si>
  <si>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</si>
  <si>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</si>
  <si>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</si>
  <si>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</si>
  <si>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</si>
  <si>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</si>
  <si>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</si>
  <si>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</si>
  <si>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</si>
  <si>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</si>
  <si>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</si>
  <si>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</si>
  <si>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</si>
  <si>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</si>
  <si>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</si>
  <si>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</si>
  <si>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</si>
  <si>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</si>
  <si>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</si>
  <si>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</si>
  <si>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</si>
  <si>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</si>
  <si>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</si>
  <si>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</si>
  <si>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</si>
  <si>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</si>
  <si>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</si>
  <si>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</si>
  <si>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</si>
  <si>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</si>
  <si>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</si>
  <si>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</si>
  <si>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</si>
  <si>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</si>
  <si>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</si>
  <si>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</si>
  <si>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</si>
  <si>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</si>
  <si>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</si>
  <si>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</si>
  <si>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</si>
  <si>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</si>
  <si>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</si>
  <si>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</si>
  <si>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</si>
  <si>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</si>
  <si>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</si>
  <si>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</si>
  <si>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</si>
  <si>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</si>
  <si>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</si>
  <si>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</si>
  <si>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</si>
  <si>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</si>
  <si>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</si>
  <si>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</si>
  <si>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</si>
  <si>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</si>
  <si>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</si>
  <si>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</si>
  <si>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</si>
  <si>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</si>
  <si>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</si>
  <si>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</si>
  <si>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</si>
  <si>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</si>
  <si>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</si>
  <si>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</si>
  <si>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</si>
  <si>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</si>
  <si>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</si>
  <si>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</si>
  <si>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</si>
  <si>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</si>
  <si>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</si>
  <si>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</si>
  <si>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</si>
  <si>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</si>
  <si>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</si>
  <si>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</si>
  <si>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</si>
  <si>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</si>
  <si>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</si>
  <si>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</si>
  <si>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</si>
  <si>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</si>
  <si>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</si>
  <si>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</si>
  <si>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</si>
  <si>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</si>
  <si>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</si>
  <si>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</si>
  <si>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</si>
  <si>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</si>
  <si>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</si>
  <si>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</si>
  <si>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</si>
  <si>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</si>
  <si>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</si>
  <si>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</si>
  <si>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</si>
  <si>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</si>
  <si>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</si>
  <si>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</si>
  <si>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</si>
  <si>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</si>
  <si>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</si>
  <si>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</si>
  <si>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</si>
  <si>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</si>
  <si>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</si>
  <si>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</si>
  <si>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</si>
  <si>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</si>
  <si>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</si>
  <si>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</si>
  <si>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</si>
  <si>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</si>
  <si>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</si>
  <si>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</si>
  <si>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</si>
  <si>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</si>
  <si>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</si>
  <si>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</si>
  <si>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</si>
  <si>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</si>
  <si>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</si>
  <si>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</si>
  <si>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</si>
  <si>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</si>
  <si>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</si>
  <si>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</si>
  <si>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</si>
  <si>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</si>
  <si>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</si>
  <si>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</si>
  <si>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</si>
  <si>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</si>
  <si>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</si>
  <si>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</si>
  <si>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</si>
  <si>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</si>
  <si>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</si>
  <si>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</si>
  <si>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</si>
  <si>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</si>
  <si>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</si>
  <si>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</si>
  <si>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</si>
  <si>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</si>
  <si>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</si>
  <si>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</si>
  <si>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</si>
  <si>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</si>
  <si>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</si>
  <si>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</si>
  <si>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</si>
  <si>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</si>
  <si>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</si>
  <si>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</si>
  <si>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</si>
  <si>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</si>
  <si>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</si>
  <si>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</si>
  <si>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</si>
  <si>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</si>
  <si>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</si>
  <si>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</si>
  <si>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</si>
  <si>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</si>
  <si>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</si>
  <si>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</si>
  <si>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</si>
  <si>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</si>
  <si>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</si>
  <si>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</si>
  <si>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</si>
  <si>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</si>
  <si>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</si>
  <si>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</si>
  <si>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</si>
  <si>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</si>
  <si>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</si>
  <si>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</si>
  <si>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</si>
  <si>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</si>
  <si>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</si>
  <si>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</si>
  <si>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</si>
  <si>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</si>
  <si>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</si>
  <si>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</si>
  <si>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</si>
  <si>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</si>
  <si>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</si>
  <si>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</si>
  <si>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</si>
  <si>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</si>
  <si>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</si>
  <si>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</si>
  <si>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</si>
  <si>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</si>
  <si>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</si>
  <si>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</si>
  <si>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</si>
  <si>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</si>
  <si>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</si>
  <si>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</si>
  <si>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</si>
  <si>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</si>
  <si>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</si>
  <si>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</si>
  <si>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</si>
  <si>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</si>
  <si>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</si>
  <si>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</si>
  <si>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</si>
  <si>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</si>
  <si>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</si>
  <si>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</si>
  <si>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</si>
  <si>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</si>
  <si>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</si>
  <si>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</si>
  <si>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</si>
  <si>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</si>
  <si>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</si>
  <si>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</si>
  <si>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</si>
  <si>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</si>
  <si>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</si>
  <si>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</si>
  <si>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</si>
  <si>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</si>
  <si>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</si>
  <si>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</si>
  <si>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</si>
  <si>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</si>
  <si>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</si>
  <si>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</si>
  <si>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</si>
  <si>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</si>
  <si>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</si>
  <si>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</si>
  <si>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</si>
  <si>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</si>
  <si>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</si>
  <si>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</si>
  <si>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</si>
  <si>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</si>
  <si>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</si>
  <si>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</si>
  <si>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</si>
  <si>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</si>
  <si>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</si>
  <si>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</si>
  <si>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</si>
  <si>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</si>
  <si>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</si>
  <si>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</si>
  <si>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</si>
  <si>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</si>
  <si>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</si>
  <si>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</si>
  <si>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</si>
  <si>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</si>
  <si>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</si>
  <si>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</si>
  <si>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</si>
  <si>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</si>
  <si>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</si>
  <si>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</si>
  <si>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</si>
  <si>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</si>
  <si>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</si>
  <si>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</si>
  <si>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</si>
  <si>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</si>
  <si>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</si>
  <si>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</si>
  <si>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</si>
  <si>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</si>
  <si>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</si>
  <si>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</si>
  <si>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</si>
  <si>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</si>
  <si>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</si>
  <si>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</si>
  <si>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</si>
  <si>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</si>
  <si>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</si>
  <si>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</si>
  <si>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</si>
  <si>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</si>
  <si>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</si>
  <si>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</si>
  <si>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</si>
  <si>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</si>
  <si>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</si>
  <si>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</si>
  <si>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</si>
  <si>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</si>
  <si>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</si>
  <si>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</si>
  <si>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</si>
  <si>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</si>
  <si>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</si>
  <si>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</si>
  <si>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</si>
  <si>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</si>
  <si>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</si>
  <si>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</si>
  <si>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</si>
  <si>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</si>
  <si>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</si>
  <si>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</si>
  <si>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</si>
  <si>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</si>
  <si>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</si>
  <si>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</si>
  <si>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</si>
  <si>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</si>
  <si>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</si>
  <si>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</si>
  <si>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</si>
  <si>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</si>
  <si>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</si>
  <si>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</si>
  <si>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</si>
  <si>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</si>
  <si>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</si>
  <si>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</si>
  <si>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</si>
  <si>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</si>
  <si>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</si>
  <si>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</si>
  <si>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</si>
  <si>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</si>
  <si>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</si>
  <si>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</si>
  <si>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</si>
  <si>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</si>
  <si>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</si>
  <si>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</si>
  <si>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</si>
  <si>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</si>
  <si>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</si>
  <si>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</si>
  <si>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</si>
  <si>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</si>
  <si>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</si>
  <si>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</si>
  <si>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</si>
  <si>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</si>
  <si>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</si>
  <si>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</si>
  <si>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</si>
  <si>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</si>
  <si>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</si>
  <si>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</si>
  <si>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</si>
  <si>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</si>
  <si>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</si>
  <si>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</si>
  <si>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</si>
  <si>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</si>
  <si>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</si>
  <si>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</si>
  <si>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</si>
  <si>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</si>
  <si>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</si>
  <si>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</si>
  <si>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</si>
  <si>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</si>
  <si>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</si>
  <si>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</si>
  <si>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</si>
  <si>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</si>
  <si>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</si>
  <si>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</si>
  <si>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</si>
  <si>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</si>
  <si>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</si>
  <si>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</si>
  <si>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</si>
  <si>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</si>
  <si>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</si>
  <si>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</si>
  <si>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</si>
  <si>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</si>
  <si>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</si>
  <si>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</si>
  <si>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</si>
  <si>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</si>
  <si>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</si>
  <si>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</si>
  <si>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</si>
  <si>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</si>
  <si>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</si>
  <si>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</si>
  <si>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</si>
  <si>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</si>
  <si>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</si>
  <si>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</si>
  <si>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</si>
  <si>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</si>
  <si>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</si>
  <si>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</si>
  <si>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</si>
  <si>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</si>
  <si>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</si>
  <si>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</si>
  <si>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</si>
  <si>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</si>
  <si>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</si>
  <si>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</si>
  <si>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</si>
  <si>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</si>
  <si>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</si>
  <si>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</si>
  <si>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</si>
  <si>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</si>
  <si>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</si>
  <si>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</si>
  <si>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</si>
  <si>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</si>
  <si>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</si>
  <si>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</si>
  <si>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</si>
  <si>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</si>
  <si>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</si>
  <si>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</si>
  <si>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</si>
  <si>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</si>
  <si>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</si>
  <si>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</si>
  <si>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</si>
  <si>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</si>
  <si>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</si>
  <si>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</si>
  <si>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</si>
  <si>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</si>
  <si>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</si>
  <si>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</si>
  <si>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</si>
  <si>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</si>
  <si>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</si>
  <si>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</si>
  <si>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</si>
  <si>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</si>
  <si>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</si>
  <si>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</si>
  <si>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</si>
  <si>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</si>
  <si>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</si>
  <si>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</si>
  <si>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</si>
  <si>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</si>
  <si>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</si>
  <si>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</si>
  <si>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</si>
  <si>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</si>
  <si>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</si>
  <si>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</si>
  <si>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</si>
  <si>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</si>
  <si>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</si>
  <si>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</si>
  <si>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</si>
  <si>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</si>
  <si>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</si>
  <si>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</si>
  <si>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</si>
  <si>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</si>
  <si>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</si>
  <si>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</si>
  <si>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</si>
  <si>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</si>
  <si>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</si>
  <si>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</si>
  <si>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</si>
  <si>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</si>
  <si>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</si>
  <si>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</si>
  <si>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</si>
  <si>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</si>
  <si>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</si>
  <si>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</si>
  <si>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</si>
  <si>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</si>
  <si>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</si>
  <si>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</si>
  <si>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</si>
  <si>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</si>
  <si>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</si>
  <si>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</si>
  <si>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</si>
  <si>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</si>
  <si>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</si>
  <si>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</si>
  <si>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</si>
  <si>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</si>
  <si>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</si>
  <si>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</si>
  <si>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</si>
  <si>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</si>
  <si>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</si>
  <si>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</si>
  <si>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</si>
  <si>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</si>
  <si>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</si>
  <si>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</si>
  <si>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</si>
  <si>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</si>
  <si>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</si>
  <si>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</si>
  <si>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</si>
  <si>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</si>
  <si>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</si>
  <si>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</si>
  <si>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</si>
  <si>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</si>
  <si>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</si>
  <si>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</si>
  <si>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</si>
  <si>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</si>
  <si>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</si>
  <si>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</si>
  <si>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</si>
  <si>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</si>
  <si>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</si>
  <si>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</si>
  <si>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</si>
  <si>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</si>
  <si>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</si>
  <si>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</si>
  <si>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</si>
  <si>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</si>
  <si>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</si>
  <si>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</si>
  <si>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</si>
  <si>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</si>
  <si>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</si>
  <si>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</si>
  <si>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</si>
  <si>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</si>
  <si>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</si>
  <si>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</si>
  <si>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</si>
  <si>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</si>
  <si>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</si>
  <si>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</si>
  <si>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</si>
  <si>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</si>
  <si>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</si>
  <si>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</si>
  <si>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</si>
  <si>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</si>
  <si>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</si>
  <si>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</si>
  <si>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</si>
  <si>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</si>
  <si>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</si>
  <si>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</si>
  <si>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</si>
  <si>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</si>
  <si>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</si>
  <si>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</si>
  <si>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</si>
  <si>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</si>
  <si>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</si>
  <si>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</si>
  <si>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</si>
  <si>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</si>
  <si>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</si>
  <si>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</si>
  <si>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</si>
  <si>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</si>
  <si>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</si>
  <si>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</si>
  <si>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</si>
  <si>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</si>
  <si>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</si>
  <si>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</si>
  <si>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</si>
  <si>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</si>
  <si>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</si>
  <si>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</si>
  <si>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</si>
  <si>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</si>
  <si>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</si>
  <si>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</si>
  <si>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</si>
  <si>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</si>
  <si>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</si>
  <si>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</si>
  <si>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</si>
  <si>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</si>
  <si>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</si>
  <si>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</si>
  <si>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</si>
  <si>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</si>
  <si>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</si>
  <si>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</si>
  <si>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</si>
  <si>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</si>
  <si>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</si>
  <si>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</si>
  <si>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</si>
  <si>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</si>
  <si>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</si>
  <si>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</si>
  <si>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</si>
  <si>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</si>
  <si>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</si>
  <si>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</si>
  <si>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</si>
  <si>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</si>
  <si>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</si>
  <si>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</si>
  <si>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</si>
  <si>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</si>
  <si>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</si>
  <si>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</si>
  <si>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</si>
  <si>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</si>
  <si>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</si>
  <si>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</si>
  <si>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</si>
  <si>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</si>
  <si>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</si>
  <si>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</si>
  <si>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</si>
  <si>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</si>
  <si>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</si>
  <si>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</si>
  <si>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</si>
  <si>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</si>
  <si>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</si>
  <si>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</si>
  <si>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</si>
  <si>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</si>
  <si>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</si>
  <si>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</si>
  <si>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</si>
  <si>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</si>
  <si>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</si>
  <si>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</si>
  <si>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</si>
  <si>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</si>
  <si>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</si>
  <si>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</si>
  <si>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</si>
  <si>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</si>
  <si>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</si>
  <si>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</si>
  <si>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</si>
  <si>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</si>
  <si>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</si>
  <si>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</si>
  <si>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</si>
  <si>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</si>
  <si>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</si>
  <si>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</si>
  <si>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</si>
  <si>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</si>
  <si>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</si>
  <si>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</si>
  <si>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</si>
  <si>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</si>
  <si>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</si>
  <si>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</si>
  <si>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</si>
  <si>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</si>
  <si>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</si>
  <si>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</si>
  <si>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</si>
  <si>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</si>
  <si>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</si>
  <si>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</si>
  <si>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</si>
  <si>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</si>
  <si>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</si>
  <si>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</si>
  <si>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</si>
  <si>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</si>
  <si>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</si>
  <si>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</si>
  <si>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</si>
  <si>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</si>
  <si>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</si>
  <si>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</si>
  <si>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</si>
  <si>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</si>
  <si>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</si>
  <si>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</si>
  <si>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</si>
  <si>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</si>
  <si>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</si>
  <si>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</si>
  <si>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</si>
  <si>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</si>
  <si>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</si>
  <si>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</si>
  <si>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</si>
  <si>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</si>
  <si>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</si>
  <si>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</si>
  <si>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</si>
  <si>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</si>
  <si>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</si>
  <si>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</si>
  <si>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</si>
  <si>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</si>
  <si>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</si>
  <si>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</si>
  <si>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</si>
  <si>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</si>
  <si>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</si>
  <si>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</si>
  <si>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</si>
  <si>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</si>
  <si>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</si>
  <si>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</si>
  <si>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</si>
  <si>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</si>
  <si>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</si>
  <si>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</si>
  <si>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</si>
  <si>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</si>
  <si>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</si>
  <si>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</si>
  <si>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</si>
  <si>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</si>
  <si>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</si>
  <si>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</si>
  <si>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</si>
  <si>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</si>
  <si>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</si>
  <si>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</si>
  <si>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</si>
  <si>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</si>
  <si>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</si>
  <si>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</si>
  <si>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</si>
  <si>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</si>
  <si>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</si>
  <si>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</si>
  <si>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</si>
  <si>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</si>
  <si>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</si>
  <si>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</si>
  <si>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</si>
  <si>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</si>
  <si>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</si>
  <si>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</si>
  <si>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</si>
  <si>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</si>
  <si>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</si>
  <si>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</si>
  <si>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</si>
  <si>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</si>
  <si>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</si>
  <si>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</si>
  <si>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</si>
  <si>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</si>
  <si>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</si>
  <si>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</si>
  <si>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</si>
  <si>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</si>
  <si>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</si>
  <si>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</si>
  <si>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</si>
  <si>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</si>
  <si>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</si>
  <si>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</si>
  <si>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</si>
  <si>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</si>
  <si>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</si>
  <si>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</si>
  <si>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</si>
  <si>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</si>
  <si>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</si>
  <si>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</si>
  <si>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</si>
  <si>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</si>
  <si>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</si>
  <si>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</si>
  <si>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</si>
  <si>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</si>
  <si>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</si>
  <si>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</si>
  <si>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</si>
  <si>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</si>
  <si>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</si>
  <si>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</si>
  <si>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</si>
  <si>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</si>
  <si>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</si>
  <si>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</si>
  <si>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</si>
  <si>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</si>
  <si>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</si>
  <si>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</si>
  <si>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</si>
  <si>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</si>
  <si>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</si>
  <si>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</si>
  <si>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</si>
  <si>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</si>
  <si>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</si>
  <si>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</si>
  <si>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</si>
  <si>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</si>
  <si>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</si>
  <si>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</si>
  <si>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</si>
  <si>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</si>
  <si>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</si>
  <si>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</si>
  <si>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</si>
  <si>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</si>
  <si>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</si>
  <si>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</si>
  <si>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</si>
  <si>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</si>
  <si>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</si>
  <si>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</si>
  <si>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</si>
  <si>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</si>
  <si>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</si>
  <si>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</si>
  <si>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</si>
  <si>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</si>
  <si>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</si>
  <si>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</si>
  <si>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</si>
  <si>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</si>
  <si>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</si>
  <si>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</si>
  <si>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</si>
  <si>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</si>
  <si>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</si>
  <si>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</si>
  <si>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</si>
  <si>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</si>
  <si>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</si>
  <si>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</si>
  <si>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</si>
  <si>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</si>
  <si>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</si>
  <si>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</si>
  <si>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</si>
  <si>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</si>
  <si>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</si>
  <si>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</si>
  <si>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</si>
  <si>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</si>
  <si>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</si>
  <si>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</si>
  <si>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</si>
  <si>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</si>
  <si>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</si>
  <si>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</si>
  <si>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</si>
  <si>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</si>
  <si>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</si>
  <si>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</si>
  <si>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</si>
  <si>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</si>
  <si>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</si>
  <si>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</si>
  <si>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</si>
  <si>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</si>
  <si>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</si>
  <si>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</si>
  <si>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</si>
  <si>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</si>
  <si>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</si>
  <si>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</si>
  <si>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</si>
  <si>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</si>
  <si>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</si>
  <si>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</si>
  <si>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</si>
  <si>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</si>
  <si>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</si>
  <si>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</si>
  <si>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</si>
  <si>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</si>
  <si>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</si>
  <si>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</si>
  <si>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</si>
  <si>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</si>
  <si>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</si>
  <si>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</si>
  <si>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</si>
  <si>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</si>
  <si>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</si>
  <si>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</si>
  <si>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</si>
  <si>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</si>
  <si>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</si>
  <si>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</si>
  <si>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</si>
  <si>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</si>
  <si>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</si>
  <si>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</si>
  <si>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</si>
  <si>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</si>
  <si>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</si>
  <si>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</si>
  <si>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</si>
  <si>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</si>
  <si>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</si>
  <si>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</si>
  <si>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</si>
  <si>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</si>
  <si>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</si>
  <si>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</si>
  <si>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</si>
  <si>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</si>
  <si>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</si>
  <si>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</si>
  <si>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</si>
  <si>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</si>
  <si>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</si>
  <si>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</si>
  <si>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</si>
  <si>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</si>
  <si>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</si>
  <si>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</si>
  <si>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</si>
  <si>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</si>
  <si>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</si>
  <si>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</si>
  <si>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</si>
  <si>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</si>
  <si>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</si>
  <si>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</si>
  <si>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</si>
  <si>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</si>
  <si>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</si>
  <si>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</si>
  <si>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</si>
  <si>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</si>
  <si>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</si>
  <si>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</si>
  <si>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</si>
  <si>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</si>
  <si>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</si>
  <si>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</si>
  <si>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</si>
  <si>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</si>
  <si>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</si>
  <si>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</si>
  <si>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</si>
  <si>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</si>
  <si>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</si>
  <si>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</si>
  <si>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</si>
  <si>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</si>
  <si>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</si>
  <si>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</si>
  <si>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</si>
  <si>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</si>
  <si>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</si>
  <si>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</si>
  <si>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</si>
  <si>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</si>
  <si>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</si>
  <si>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</si>
  <si>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</si>
  <si>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</si>
  <si>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</si>
  <si>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</si>
  <si>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</si>
  <si>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</si>
  <si>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</si>
  <si>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</si>
  <si>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</si>
  <si>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</si>
  <si>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</si>
  <si>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</si>
  <si>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</si>
  <si>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</si>
  <si>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</si>
  <si>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</si>
  <si>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</si>
  <si>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</si>
  <si>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</si>
  <si>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</si>
  <si>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</si>
  <si>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</si>
  <si>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</si>
  <si>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</si>
  <si>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</si>
  <si>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</si>
  <si>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</si>
  <si>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</si>
  <si>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</si>
  <si>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</si>
  <si>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</si>
  <si>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</si>
  <si>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</si>
  <si>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</si>
  <si>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</si>
  <si>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</si>
  <si>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</si>
  <si>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</si>
  <si>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</si>
  <si>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</si>
  <si>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</si>
  <si>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</si>
  <si>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</si>
  <si>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</si>
  <si>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</si>
  <si>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</si>
  <si>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</si>
  <si>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</si>
  <si>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</si>
  <si>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</si>
  <si>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</si>
  <si>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</si>
  <si>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</si>
  <si>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</si>
  <si>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</si>
  <si>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</si>
  <si>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</si>
  <si>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</si>
  <si>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</si>
  <si>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</si>
  <si>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</si>
  <si>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</si>
  <si>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</si>
  <si>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</si>
  <si>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</si>
  <si>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</si>
  <si>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</si>
  <si>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</si>
  <si>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</si>
  <si>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</si>
  <si>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</si>
  <si>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</si>
  <si>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</si>
  <si>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</si>
  <si>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</si>
  <si>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</si>
  <si>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</si>
  <si>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</si>
  <si>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</si>
  <si>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</si>
  <si>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</si>
  <si>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</si>
  <si>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</si>
  <si>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</si>
  <si>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</si>
  <si>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</si>
  <si>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</si>
  <si>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</si>
  <si>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</si>
  <si>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</si>
  <si>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</si>
  <si>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</si>
  <si>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</si>
  <si>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</si>
  <si>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</si>
  <si>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</si>
  <si>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</si>
  <si>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</si>
  <si>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</si>
  <si>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</si>
  <si>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</si>
  <si>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</si>
  <si>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</si>
  <si>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</si>
  <si>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</si>
  <si>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</si>
  <si>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</si>
  <si>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</si>
  <si>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</si>
  <si>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</si>
  <si>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</si>
  <si>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</si>
  <si>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</si>
  <si>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</si>
  <si>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</si>
  <si>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</si>
  <si>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</si>
  <si>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</si>
  <si>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</si>
  <si>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</si>
  <si>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</si>
  <si>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</si>
  <si>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</si>
  <si>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</si>
  <si>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</si>
  <si>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</si>
  <si>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</si>
  <si>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</si>
  <si>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</si>
  <si>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</si>
  <si>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</si>
  <si>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</si>
  <si>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</si>
  <si>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</si>
  <si>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</si>
  <si>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</si>
  <si>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</si>
  <si>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</si>
  <si>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</si>
  <si>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</si>
  <si>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</si>
  <si>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</si>
  <si>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</si>
  <si>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</si>
  <si>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</si>
  <si>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</si>
  <si>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</si>
  <si>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</si>
  <si>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</si>
  <si>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</si>
  <si>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</si>
  <si>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</si>
  <si>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</si>
  <si>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</si>
  <si>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</si>
  <si>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</si>
  <si>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</si>
  <si>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</si>
  <si>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</si>
  <si>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</si>
  <si>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</si>
  <si>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</si>
  <si>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</si>
  <si>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</si>
  <si>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</si>
  <si>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</si>
  <si>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</si>
  <si>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</si>
  <si>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</si>
  <si>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</si>
  <si>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</si>
  <si>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</si>
  <si>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</si>
  <si>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</si>
  <si>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</si>
  <si>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</si>
  <si>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</si>
  <si>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</si>
  <si>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</si>
  <si>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</si>
  <si>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</si>
  <si>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</si>
  <si>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</si>
  <si>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</si>
  <si>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</si>
  <si>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</si>
  <si>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</si>
  <si>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</si>
  <si>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</si>
  <si>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</si>
  <si>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</si>
  <si>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</si>
  <si>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</si>
  <si>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</si>
  <si>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</si>
  <si>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</si>
  <si>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</si>
  <si>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</si>
  <si>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</si>
  <si>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</si>
  <si>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</si>
  <si>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</si>
  <si>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</si>
  <si>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</si>
  <si>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</si>
  <si>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</si>
  <si>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</si>
  <si>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</si>
  <si>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</si>
  <si>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</si>
  <si>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</si>
  <si>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</si>
  <si>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</si>
  <si>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</si>
  <si>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</si>
  <si>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</si>
  <si>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</si>
  <si>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</si>
  <si>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</si>
  <si>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</si>
  <si>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</si>
  <si>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</si>
  <si>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</si>
  <si>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</si>
  <si>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</si>
  <si>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</si>
  <si>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</si>
  <si>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</si>
  <si>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</si>
  <si>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</si>
  <si>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</si>
  <si>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</si>
  <si>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</si>
  <si>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</si>
  <si>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</si>
  <si>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</si>
  <si>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</si>
  <si>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</si>
  <si>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</si>
  <si>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</si>
  <si>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</si>
  <si>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</si>
  <si>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</si>
  <si>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</si>
  <si>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</si>
  <si>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</si>
  <si>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</si>
  <si>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</si>
  <si>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</si>
  <si>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</si>
  <si>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</si>
  <si>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</si>
  <si>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</si>
  <si>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</si>
  <si>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</si>
  <si>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</si>
  <si>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</si>
  <si>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</si>
  <si>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</si>
  <si>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</si>
  <si>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</si>
  <si>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</si>
  <si>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</si>
  <si>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</si>
  <si>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</si>
  <si>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</si>
  <si>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</si>
  <si>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</si>
  <si>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</si>
  <si>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</si>
  <si>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</si>
  <si>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</si>
  <si>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</si>
  <si>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</si>
  <si>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</si>
  <si>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</si>
  <si>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</si>
  <si>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</si>
  <si>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</si>
  <si>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</si>
  <si>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</si>
  <si>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</si>
  <si>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</si>
  <si>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</si>
  <si>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</si>
  <si>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</si>
  <si>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</si>
  <si>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</si>
  <si>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</si>
  <si>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</si>
  <si>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</si>
  <si>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</si>
  <si>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</si>
  <si>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</si>
  <si>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</si>
  <si>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</si>
  <si>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</si>
  <si>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</si>
  <si>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</si>
  <si>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</si>
  <si>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</si>
  <si>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</si>
  <si>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</si>
  <si>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</si>
  <si>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</si>
  <si>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</si>
  <si>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</si>
  <si>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</si>
  <si>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</si>
  <si>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</si>
  <si>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</si>
  <si>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</si>
  <si>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</si>
  <si>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</si>
  <si>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</si>
  <si>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</si>
  <si>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</si>
  <si>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</si>
  <si>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</si>
  <si>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</si>
  <si>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</si>
  <si>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</si>
  <si>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</si>
  <si>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</si>
  <si>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</si>
  <si>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</si>
  <si>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</si>
  <si>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</si>
  <si>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</si>
  <si>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</si>
  <si>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</si>
  <si>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</si>
  <si>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</si>
  <si>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</si>
  <si>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</si>
  <si>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</si>
  <si>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</si>
  <si>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</si>
  <si>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</si>
  <si>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</si>
  <si>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</si>
  <si>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</si>
  <si>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</si>
  <si>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</si>
  <si>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</si>
  <si>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</si>
  <si>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</si>
  <si>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</si>
  <si>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</si>
  <si>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</si>
  <si>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</si>
  <si>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</si>
  <si>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</si>
  <si>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</si>
  <si>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</si>
  <si>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</si>
  <si>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</si>
  <si>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</si>
  <si>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</si>
  <si>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</si>
  <si>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</si>
  <si>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</si>
  <si>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</si>
  <si>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</si>
  <si>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</si>
  <si>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</si>
  <si>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</si>
  <si>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</si>
  <si>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</si>
  <si>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</si>
  <si>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</si>
  <si>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</si>
  <si>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</si>
  <si>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</si>
  <si>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</si>
  <si>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</si>
  <si>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</si>
  <si>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</si>
  <si>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</si>
  <si>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</si>
  <si>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</si>
  <si>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</si>
  <si>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</si>
  <si>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</si>
  <si>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</si>
  <si>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</si>
  <si>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</si>
  <si>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</si>
  <si>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</si>
  <si>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</si>
  <si>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</si>
  <si>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</si>
  <si>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</si>
  <si>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</si>
  <si>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</si>
  <si>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</si>
  <si>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</si>
  <si>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</si>
  <si>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</si>
  <si>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</si>
  <si>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</si>
  <si>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</si>
  <si>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</si>
  <si>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</si>
  <si>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</si>
  <si>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</si>
  <si>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</si>
  <si>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</si>
  <si>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</si>
  <si>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</si>
  <si>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</si>
  <si>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</si>
  <si>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</si>
  <si>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</si>
  <si>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</si>
  <si>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</si>
  <si>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</si>
  <si>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</si>
  <si>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</si>
  <si>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</si>
  <si>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</si>
  <si>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</si>
  <si>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</si>
  <si>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</si>
  <si>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</si>
  <si>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</si>
  <si>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</si>
  <si>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</si>
  <si>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</si>
  <si>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</si>
  <si>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</si>
  <si>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</si>
  <si>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</si>
  <si>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</si>
  <si>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</si>
  <si>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</si>
  <si>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</si>
  <si>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</si>
  <si>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</si>
  <si>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</si>
  <si>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</si>
  <si>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</si>
  <si>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</si>
  <si>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</si>
  <si>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</si>
  <si>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</si>
  <si>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</si>
  <si>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</si>
  <si>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</si>
  <si>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</si>
  <si>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</si>
  <si>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</si>
  <si>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</si>
  <si>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</si>
  <si>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</si>
  <si>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</si>
  <si>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</si>
  <si>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</si>
  <si>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</si>
  <si>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</si>
  <si>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</si>
  <si>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</si>
  <si>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</si>
  <si>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</si>
  <si>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</si>
  <si>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</si>
  <si>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</si>
  <si>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</si>
  <si>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</si>
  <si>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</si>
  <si>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</si>
  <si>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</si>
  <si>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</si>
  <si>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</si>
  <si>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</si>
  <si>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</si>
  <si>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</si>
  <si>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</si>
  <si>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</si>
  <si>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</si>
  <si>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</si>
  <si>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</si>
  <si>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</si>
  <si>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</si>
  <si>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</si>
  <si>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</si>
  <si>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</si>
  <si>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</si>
  <si>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</si>
  <si>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</si>
  <si>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</si>
  <si>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</si>
  <si>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</si>
  <si>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</si>
  <si>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</si>
  <si>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</si>
  <si>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</si>
  <si>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</si>
  <si>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</si>
  <si>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</si>
  <si>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</si>
  <si>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</si>
  <si>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</si>
  <si>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</si>
  <si>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</si>
  <si>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</si>
  <si>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</si>
  <si>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</si>
  <si>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</si>
  <si>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</si>
  <si>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</si>
  <si>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</si>
  <si>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</si>
  <si>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</si>
  <si>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</si>
  <si>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</si>
  <si>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</si>
  <si>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</si>
  <si>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</si>
  <si>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</si>
  <si>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</si>
  <si>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</si>
  <si>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</si>
  <si>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</si>
  <si>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</si>
  <si>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</si>
  <si>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</si>
  <si>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</si>
  <si>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</si>
  <si>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</si>
  <si>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</si>
  <si>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</si>
  <si>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</si>
  <si>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</si>
  <si>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</si>
  <si>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</si>
  <si>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</si>
  <si>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</si>
  <si>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</si>
  <si>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</si>
  <si>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</si>
  <si>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</si>
  <si>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</si>
  <si>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</si>
  <si>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</si>
  <si>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</si>
  <si>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</si>
  <si>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</si>
  <si>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</si>
  <si>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</si>
  <si>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</si>
  <si>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</si>
  <si>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</si>
  <si>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</si>
  <si>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</si>
  <si>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</si>
  <si>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</si>
  <si>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</si>
  <si>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</si>
  <si>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</si>
  <si>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</si>
  <si>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</si>
  <si>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</si>
  <si>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</si>
  <si>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</si>
  <si>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</si>
  <si>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</si>
  <si>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</si>
  <si>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</si>
  <si>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</si>
  <si>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</si>
  <si>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</si>
  <si>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</si>
  <si>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</si>
  <si>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</si>
  <si>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</si>
  <si>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</si>
  <si>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</si>
  <si>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</si>
  <si>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</si>
  <si>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</si>
  <si>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</si>
  <si>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</si>
  <si>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</si>
  <si>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</si>
  <si>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</si>
  <si>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</si>
  <si>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</si>
  <si>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</si>
  <si>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</si>
  <si>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</si>
  <si>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</si>
  <si>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</si>
  <si>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</si>
  <si>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</si>
  <si>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</si>
  <si>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</si>
  <si>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</si>
  <si>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</si>
  <si>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</si>
  <si>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</si>
  <si>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</si>
  <si>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</si>
  <si>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</si>
  <si>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</si>
  <si>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</si>
  <si>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</si>
  <si>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</si>
  <si>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</si>
  <si>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</si>
  <si>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</si>
  <si>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</si>
  <si>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</si>
  <si>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</si>
  <si>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</si>
  <si>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</si>
  <si>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</si>
  <si>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</si>
  <si>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</si>
  <si>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</si>
  <si>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</si>
  <si>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</si>
  <si>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</si>
  <si>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</si>
  <si>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</si>
  <si>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</si>
  <si>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</si>
  <si>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</si>
  <si>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</si>
  <si>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</si>
  <si>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</si>
  <si>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</si>
  <si>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</si>
  <si>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</si>
  <si>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</si>
  <si>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</si>
  <si>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</si>
  <si>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</si>
  <si>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</si>
  <si>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</si>
  <si>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</si>
  <si>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</si>
  <si>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</si>
  <si>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</si>
  <si>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</si>
  <si>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</si>
  <si>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</si>
  <si>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</si>
  <si>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</si>
  <si>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</si>
  <si>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</si>
  <si>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</si>
  <si>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</si>
  <si>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</si>
  <si>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</si>
  <si>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</si>
  <si>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</si>
  <si>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</si>
  <si>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</si>
  <si>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</si>
  <si>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</si>
  <si>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</si>
  <si>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</si>
  <si>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</si>
  <si>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</si>
  <si>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</si>
  <si>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</si>
  <si>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</si>
  <si>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</si>
  <si>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</si>
  <si>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</si>
  <si>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</si>
  <si>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</si>
  <si>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</si>
  <si>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</si>
  <si>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</si>
  <si>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</si>
  <si>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</si>
  <si>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</si>
  <si>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</si>
  <si>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</si>
  <si>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</si>
  <si>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</si>
  <si>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</si>
  <si>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</si>
  <si>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</si>
  <si>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</si>
  <si>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</si>
  <si>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</si>
  <si>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</si>
  <si>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</si>
  <si>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</si>
  <si>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</si>
  <si>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</si>
  <si>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</si>
  <si>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</si>
  <si>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</si>
  <si>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</si>
  <si>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</si>
  <si>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</si>
  <si>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</si>
  <si>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</si>
  <si>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</si>
  <si>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</si>
  <si>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</si>
  <si>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</si>
  <si>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</si>
  <si>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</si>
  <si>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</si>
  <si>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</si>
  <si>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</si>
  <si>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</si>
  <si>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</si>
  <si>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</si>
  <si>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</si>
  <si>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</si>
  <si>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</si>
  <si>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</si>
  <si>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</si>
  <si>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</si>
  <si>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</si>
  <si>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</si>
  <si>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</si>
  <si>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</si>
  <si>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</si>
  <si>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</si>
  <si>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</si>
  <si>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</si>
  <si>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</si>
  <si>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</si>
  <si>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</si>
  <si>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</si>
  <si>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</si>
  <si>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</si>
  <si>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</si>
  <si>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</si>
  <si>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</si>
  <si>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</si>
  <si>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</si>
  <si>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</si>
  <si>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</si>
  <si>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</si>
  <si>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</si>
  <si>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</si>
  <si>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</si>
  <si>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</si>
  <si>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</si>
  <si>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</si>
  <si>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</si>
  <si>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</si>
  <si>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</si>
  <si>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</si>
  <si>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</si>
  <si>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</si>
  <si>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</si>
  <si>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</si>
  <si>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</si>
  <si>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</si>
  <si>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</si>
  <si>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</si>
  <si>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</si>
  <si>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</si>
  <si>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</si>
  <si>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</si>
  <si>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</si>
  <si>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</si>
  <si>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</si>
  <si>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</si>
  <si>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</si>
  <si>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</si>
  <si>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</si>
  <si>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</si>
  <si>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</si>
  <si>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</si>
  <si>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</si>
  <si>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</si>
  <si>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</si>
  <si>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</si>
  <si>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</si>
  <si>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</si>
  <si>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</si>
  <si>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</si>
  <si>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</si>
  <si>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</si>
  <si>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</si>
  <si>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</si>
  <si>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</si>
  <si>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</si>
  <si>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</si>
  <si>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</si>
  <si>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</si>
  <si>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</si>
  <si>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</si>
  <si>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</si>
  <si>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</si>
  <si>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</si>
  <si>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</si>
  <si>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</si>
  <si>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</si>
  <si>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</si>
  <si>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</si>
  <si>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</si>
  <si>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</si>
  <si>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</si>
  <si>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</si>
  <si>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</si>
  <si>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</si>
  <si>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</si>
  <si>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</si>
  <si>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</si>
  <si>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</si>
  <si>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</si>
  <si>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</si>
  <si>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</si>
  <si>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</si>
  <si>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</si>
  <si>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</si>
  <si>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</si>
  <si>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</si>
  <si>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</si>
  <si>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</si>
  <si>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</si>
  <si>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</si>
  <si>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</si>
  <si>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</si>
  <si>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</si>
  <si>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</si>
  <si>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</si>
  <si>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</si>
  <si>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</si>
  <si>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</si>
  <si>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</si>
  <si>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</si>
  <si>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</si>
  <si>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</si>
  <si>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</si>
  <si>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</si>
  <si>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</si>
  <si>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</si>
  <si>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</si>
  <si>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</si>
  <si>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</si>
  <si>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</si>
  <si>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</si>
  <si>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</si>
  <si>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</si>
  <si>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</si>
  <si>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</si>
  <si>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</si>
  <si>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</si>
  <si>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</si>
  <si>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</si>
  <si>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</si>
  <si>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</si>
  <si>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</si>
  <si>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</si>
  <si>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</si>
  <si>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</si>
  <si>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</si>
  <si>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</si>
  <si>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</si>
  <si>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</si>
  <si>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</si>
  <si>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</si>
  <si>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</si>
  <si>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</si>
  <si>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</si>
  <si>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</si>
  <si>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</si>
  <si>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</si>
  <si>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</si>
  <si>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</si>
  <si>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</si>
  <si>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</si>
  <si>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</si>
  <si>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</si>
  <si>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</si>
  <si>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</si>
  <si>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</si>
  <si>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</si>
  <si>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</si>
  <si>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</si>
  <si>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</si>
  <si>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</si>
  <si>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</si>
  <si>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</si>
  <si>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</si>
  <si>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</si>
  <si>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</si>
  <si>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</si>
  <si>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</si>
  <si>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</si>
  <si>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</si>
  <si>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</si>
  <si>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</si>
  <si>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</si>
  <si>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</si>
  <si>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</si>
  <si>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</si>
  <si>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</si>
  <si>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</si>
  <si>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</si>
  <si>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</si>
  <si>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</si>
  <si>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</si>
  <si>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</si>
  <si>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</si>
  <si>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</si>
  <si>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</si>
  <si>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</si>
  <si>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</si>
  <si>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</si>
  <si>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</si>
  <si>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</si>
  <si>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</si>
  <si>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</si>
  <si>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</si>
  <si>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</si>
  <si>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</si>
  <si>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</si>
  <si>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</si>
  <si>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</si>
  <si>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</si>
  <si>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</si>
  <si>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</si>
  <si>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</si>
  <si>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</si>
  <si>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</si>
  <si>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</si>
  <si>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</si>
  <si>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</si>
  <si>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</si>
  <si>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</si>
  <si>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</si>
  <si>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</si>
  <si>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</si>
  <si>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</si>
  <si>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</si>
  <si>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</si>
  <si>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</si>
  <si>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</si>
  <si>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</si>
  <si>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</si>
  <si>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</si>
  <si>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</si>
  <si>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</si>
  <si>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</si>
  <si>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</si>
  <si>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</si>
  <si>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</si>
  <si>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</si>
  <si>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</si>
  <si>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</si>
  <si>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</si>
  <si>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</si>
  <si>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</si>
  <si>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</si>
  <si>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</si>
  <si>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</si>
  <si>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</si>
  <si>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</si>
  <si>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</si>
  <si>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</si>
  <si>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</si>
  <si>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</si>
  <si>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</si>
  <si>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</si>
  <si>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</si>
  <si>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</si>
  <si>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</si>
  <si>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</si>
  <si>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</si>
  <si>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</si>
  <si>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</si>
  <si>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</si>
  <si>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</si>
  <si>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</si>
  <si>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</si>
  <si>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</si>
  <si>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</si>
  <si>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</si>
  <si>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</si>
  <si>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</si>
  <si>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</si>
  <si>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</si>
  <si>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</si>
  <si>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</si>
  <si>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</si>
  <si>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</si>
  <si>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</si>
  <si>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</si>
  <si>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</si>
  <si>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</si>
  <si>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</si>
  <si>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</si>
  <si>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</si>
  <si>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</si>
  <si>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</si>
  <si>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</si>
  <si>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</si>
  <si>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</si>
  <si>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</si>
  <si>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</si>
  <si>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</si>
  <si>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</si>
  <si>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</si>
  <si>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</si>
  <si>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</si>
  <si>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</si>
  <si>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</si>
  <si>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</si>
  <si>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</si>
  <si>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</si>
  <si>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</si>
  <si>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</si>
  <si>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</si>
  <si>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</si>
  <si>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</si>
  <si>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</si>
  <si>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</si>
  <si>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</si>
  <si>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</si>
  <si>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</si>
  <si>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</si>
  <si>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</si>
  <si>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</si>
  <si>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</si>
  <si>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</si>
  <si>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</si>
  <si>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</si>
  <si>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</si>
  <si>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</si>
  <si>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</si>
  <si>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</si>
  <si>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</si>
  <si>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</si>
  <si>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</si>
  <si>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</si>
  <si>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</si>
  <si>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</si>
  <si>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</si>
  <si>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</si>
  <si>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</si>
  <si>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</si>
  <si>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</si>
  <si>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</si>
  <si>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</si>
  <si>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</si>
  <si>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</si>
  <si>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</si>
  <si>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</si>
  <si>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</si>
  <si>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</si>
  <si>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</si>
  <si>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</si>
  <si>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</si>
  <si>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</si>
  <si>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</si>
  <si>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</si>
  <si>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</si>
  <si>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</si>
  <si>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</si>
  <si>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</si>
  <si>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</si>
  <si>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</si>
  <si>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</si>
  <si>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</si>
  <si>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</si>
  <si>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</si>
  <si>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</si>
  <si>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</si>
  <si>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</si>
  <si>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</si>
  <si>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</si>
  <si>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</si>
  <si>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</si>
  <si>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</si>
  <si>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</si>
  <si>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</si>
  <si>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</si>
  <si>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</si>
  <si>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</si>
  <si>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</si>
  <si>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</si>
  <si>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</si>
  <si>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</si>
  <si>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</si>
  <si>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</si>
  <si>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</si>
  <si>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</si>
  <si>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</si>
  <si>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</si>
  <si>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</si>
  <si>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</si>
  <si>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</si>
  <si>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</si>
  <si>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</si>
  <si>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</si>
  <si>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</si>
  <si>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</si>
  <si>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</si>
  <si>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</si>
  <si>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</si>
  <si>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</si>
  <si>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</si>
  <si>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</si>
  <si>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</si>
  <si>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</si>
  <si>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</si>
  <si>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</si>
  <si>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</si>
  <si>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</si>
  <si>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</si>
  <si>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</si>
  <si>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</si>
  <si>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</si>
  <si>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</si>
  <si>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</si>
  <si>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</si>
  <si>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</si>
  <si>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</si>
  <si>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</si>
  <si>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</si>
  <si>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</si>
  <si>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</si>
  <si>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</si>
  <si>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</si>
  <si>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</si>
  <si>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</si>
  <si>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</si>
  <si>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</si>
  <si>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</si>
  <si>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</si>
  <si>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</si>
  <si>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</si>
  <si>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</si>
  <si>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</si>
  <si>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</si>
  <si>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</si>
  <si>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</si>
  <si>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</si>
  <si>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</si>
  <si>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</si>
  <si>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</si>
  <si>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</si>
  <si>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</si>
  <si>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</si>
  <si>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</si>
  <si>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</si>
  <si>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</si>
  <si>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</si>
  <si>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</si>
  <si>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</si>
  <si>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</si>
  <si>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</si>
  <si>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</si>
  <si>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</si>
  <si>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</si>
  <si>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</si>
  <si>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</si>
  <si>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</si>
  <si>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</si>
  <si>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</si>
  <si>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</si>
  <si>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</si>
  <si>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</si>
  <si>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</si>
  <si>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</si>
  <si>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</si>
  <si>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</si>
  <si>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</si>
  <si>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</si>
  <si>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</si>
  <si>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</si>
  <si>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</si>
  <si>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</si>
  <si>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</si>
  <si>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</si>
  <si>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</si>
  <si>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</si>
  <si>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</si>
  <si>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</si>
  <si>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</si>
  <si>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</si>
  <si>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</si>
  <si>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</si>
  <si>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</si>
  <si>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</si>
  <si>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</si>
  <si>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</si>
  <si>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</si>
  <si>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</si>
  <si>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</si>
  <si>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</si>
  <si>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</si>
  <si>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</si>
  <si>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</si>
  <si>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</si>
  <si>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</si>
  <si>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</si>
  <si>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</si>
  <si>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</si>
  <si>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</si>
  <si>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</si>
  <si>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</si>
  <si>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</si>
  <si>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</si>
  <si>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</si>
  <si>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</si>
  <si>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</si>
  <si>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</si>
  <si>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</si>
  <si>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</si>
  <si>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</si>
  <si>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</si>
  <si>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</si>
  <si>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</si>
  <si>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</si>
  <si>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</si>
  <si>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</si>
  <si>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</si>
  <si>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</si>
  <si>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</si>
  <si>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</si>
  <si>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</si>
  <si>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</si>
  <si>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</si>
  <si>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</si>
  <si>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</si>
  <si>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</si>
  <si>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</si>
  <si>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</si>
  <si>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</si>
  <si>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</si>
  <si>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</si>
  <si>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</si>
  <si>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</si>
  <si>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</si>
  <si>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</si>
  <si>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</si>
  <si>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</si>
  <si>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</si>
  <si>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</si>
  <si>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</si>
  <si>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</si>
  <si>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</si>
  <si>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</si>
  <si>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</si>
  <si>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</si>
  <si>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</si>
  <si>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</si>
  <si>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</si>
  <si>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</si>
  <si>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</si>
  <si>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</si>
  <si>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</si>
  <si>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</si>
  <si>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</si>
  <si>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</si>
  <si>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</si>
  <si>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</si>
  <si>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</si>
  <si>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</si>
  <si>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</si>
  <si>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</si>
  <si>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</si>
  <si>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</si>
  <si>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</si>
  <si>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</si>
  <si>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</si>
  <si>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</si>
  <si>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</si>
  <si>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</si>
  <si>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</si>
  <si>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</si>
  <si>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</si>
  <si>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</si>
  <si>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</si>
  <si>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</si>
  <si>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</si>
  <si>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</si>
  <si>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</si>
  <si>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</si>
  <si>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</si>
  <si>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</si>
  <si>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</si>
  <si>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</si>
  <si>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</si>
  <si>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</si>
  <si>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</si>
  <si>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</si>
  <si>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</si>
  <si>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</si>
  <si>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</si>
  <si>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</si>
  <si>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</si>
  <si>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</si>
  <si>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</si>
  <si>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</si>
  <si>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</si>
  <si>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</si>
  <si>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</si>
  <si>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</si>
  <si>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</si>
  <si>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</si>
  <si>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</si>
  <si>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</si>
  <si>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</si>
  <si>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</si>
  <si>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</si>
  <si>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</si>
  <si>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</si>
  <si>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</si>
  <si>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</si>
  <si>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</si>
  <si>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</si>
  <si>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</si>
  <si>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</si>
  <si>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</si>
  <si>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</si>
  <si>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</si>
  <si>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</si>
  <si>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</si>
  <si>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</si>
  <si>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</si>
  <si>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</si>
  <si>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</si>
  <si>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</si>
  <si>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</si>
  <si>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</si>
  <si>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</si>
  <si>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</si>
  <si>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</si>
  <si>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</si>
  <si>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</si>
  <si>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</si>
  <si>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</si>
  <si>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</si>
  <si>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</si>
  <si>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</si>
  <si>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</si>
  <si>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</si>
  <si>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</si>
  <si>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</si>
  <si>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</si>
  <si>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</si>
  <si>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</si>
  <si>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</si>
  <si>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</si>
  <si>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</si>
  <si>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</si>
  <si>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</si>
  <si>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</si>
  <si>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</si>
  <si>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</si>
  <si>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</si>
  <si>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</si>
  <si>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</si>
  <si>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</si>
  <si>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</si>
  <si>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</si>
  <si>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</si>
  <si>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</si>
  <si>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</si>
  <si>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</si>
  <si>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</si>
  <si>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</si>
  <si>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</si>
  <si>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</si>
  <si>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</si>
  <si>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</si>
  <si>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</si>
  <si>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</si>
  <si>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</si>
  <si>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</si>
  <si>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</si>
  <si>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</si>
  <si>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</si>
  <si>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</si>
  <si>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</si>
  <si>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</si>
  <si>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</si>
  <si>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</si>
  <si>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</si>
  <si>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</si>
  <si>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</si>
  <si>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</si>
  <si>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</si>
  <si>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</si>
  <si>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</si>
  <si>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</si>
  <si>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</si>
  <si>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</si>
  <si>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</si>
  <si>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</si>
  <si>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</si>
  <si>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</si>
  <si>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</si>
  <si>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</si>
  <si>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</si>
  <si>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</si>
  <si>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</si>
  <si>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</si>
  <si>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</si>
  <si>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</si>
  <si>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</si>
  <si>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</si>
  <si>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</si>
  <si>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</si>
  <si>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</si>
  <si>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</si>
  <si>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</si>
  <si>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</si>
  <si>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</si>
  <si>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</si>
  <si>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</si>
  <si>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</si>
  <si>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</si>
  <si>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</si>
  <si>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</si>
  <si>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</si>
  <si>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</si>
  <si>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</si>
  <si>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</si>
  <si>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</si>
  <si>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</si>
  <si>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</si>
  <si>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</si>
  <si>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</si>
  <si>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</si>
  <si>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</si>
  <si>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</si>
  <si>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</si>
  <si>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</si>
  <si>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</si>
  <si>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</si>
  <si>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</si>
  <si>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</si>
  <si>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</si>
  <si>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</si>
  <si>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</si>
  <si>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</si>
  <si>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</si>
  <si>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</si>
  <si>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</si>
  <si>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</si>
  <si>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</si>
  <si>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</si>
  <si>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</si>
  <si>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</si>
  <si>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</si>
  <si>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</si>
  <si>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</si>
  <si>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</si>
  <si>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</si>
  <si>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</si>
  <si>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</si>
  <si>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</si>
  <si>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</si>
  <si>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</si>
  <si>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</si>
  <si>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</si>
  <si>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</si>
  <si>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</si>
  <si>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</si>
  <si>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</si>
  <si>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</si>
  <si>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</si>
  <si>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</si>
  <si>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</si>
  <si>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</si>
  <si>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</si>
  <si>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</si>
  <si>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</si>
  <si>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</si>
  <si>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</si>
  <si>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</si>
  <si>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</si>
  <si>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</si>
  <si>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</si>
  <si>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</si>
  <si>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</si>
  <si>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</si>
  <si>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</si>
  <si>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</si>
  <si>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</si>
  <si>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</si>
  <si>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</si>
  <si>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</si>
  <si>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</si>
  <si>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</si>
  <si>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</si>
  <si>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</si>
  <si>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</si>
  <si>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</si>
  <si>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</si>
  <si>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</si>
  <si>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</si>
  <si>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</si>
  <si>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</si>
  <si>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</si>
  <si>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</si>
  <si>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</si>
  <si>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</si>
  <si>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</si>
  <si>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</si>
  <si>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</si>
  <si>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</si>
  <si>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</si>
  <si>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</si>
  <si>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</si>
  <si>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</si>
  <si>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</si>
  <si>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</si>
  <si>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</si>
  <si>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</si>
  <si>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</si>
  <si>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</si>
  <si>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</si>
  <si>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</si>
  <si>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</si>
  <si>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</si>
  <si>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</si>
  <si>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</si>
  <si>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</si>
  <si>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</si>
  <si>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</si>
  <si>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</si>
  <si>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</si>
  <si>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</si>
  <si>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</si>
  <si>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</si>
  <si>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</si>
  <si>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</si>
  <si>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</si>
  <si>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</si>
  <si>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</si>
  <si>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</si>
  <si>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</si>
  <si>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</si>
  <si>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</si>
  <si>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</si>
  <si>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</si>
  <si>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</si>
  <si>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</si>
  <si>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</si>
  <si>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</si>
  <si>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</si>
  <si>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</si>
  <si>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</si>
  <si>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</si>
  <si>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</si>
  <si>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</si>
  <si>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</si>
  <si>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</si>
  <si>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</si>
  <si>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</si>
  <si>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</si>
  <si>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</si>
  <si>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</si>
  <si>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</si>
  <si>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</si>
  <si>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</si>
  <si>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</si>
  <si>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</si>
  <si>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</si>
  <si>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</si>
  <si>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</si>
  <si>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</si>
  <si>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</si>
  <si>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</si>
  <si>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</si>
  <si>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</si>
  <si>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</si>
  <si>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</si>
  <si>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</si>
  <si>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</si>
  <si>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</si>
  <si>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</si>
  <si>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</si>
  <si>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</si>
  <si>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</si>
  <si>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</si>
  <si>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</si>
  <si>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</si>
  <si>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</si>
  <si>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</si>
  <si>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</si>
  <si>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</si>
  <si>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</si>
  <si>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</si>
  <si>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</si>
  <si>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</si>
  <si>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</si>
  <si>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</si>
  <si>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</si>
  <si>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</si>
  <si>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</si>
  <si>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</si>
  <si>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</si>
  <si>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</si>
  <si>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</si>
  <si>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</si>
  <si>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</si>
  <si>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</si>
  <si>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</si>
  <si>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</si>
  <si>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</si>
  <si>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</si>
  <si>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</si>
  <si>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</si>
  <si>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</si>
  <si>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</si>
  <si>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</si>
  <si>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</si>
  <si>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</si>
  <si>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</si>
  <si>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</si>
  <si>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</si>
  <si>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</si>
  <si>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</si>
  <si>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</si>
  <si>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</si>
  <si>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</si>
  <si>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</si>
  <si>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</si>
  <si>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</si>
  <si>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</si>
  <si>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</si>
  <si>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</si>
  <si>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</si>
  <si>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</si>
  <si>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</si>
  <si>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</si>
  <si>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</si>
  <si>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</si>
  <si>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</si>
  <si>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</si>
  <si>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</si>
  <si>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</si>
  <si>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</si>
  <si>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</si>
  <si>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</si>
  <si>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</si>
  <si>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</si>
  <si>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</si>
  <si>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</si>
  <si>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</si>
  <si>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</si>
  <si>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</si>
  <si>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</si>
  <si>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</si>
  <si>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</si>
  <si>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</si>
  <si>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</si>
  <si>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</si>
  <si>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</si>
  <si>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</si>
  <si>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</si>
  <si>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</si>
  <si>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</si>
  <si>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</si>
  <si>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</si>
  <si>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</si>
  <si>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</si>
  <si>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</si>
  <si>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</si>
  <si>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</si>
  <si>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</si>
  <si>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</si>
  <si>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</si>
  <si>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</si>
  <si>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</si>
  <si>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</si>
  <si>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</si>
  <si>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</si>
  <si>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</si>
  <si>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</si>
  <si>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</si>
  <si>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</si>
  <si>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</si>
  <si>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</si>
  <si>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</si>
  <si>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</si>
  <si>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</si>
  <si>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</si>
  <si>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</si>
  <si>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</si>
  <si>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</si>
  <si>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</si>
  <si>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</si>
  <si>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</si>
  <si>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</si>
  <si>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</si>
  <si>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</si>
  <si>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</si>
  <si>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</si>
  <si>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</si>
  <si>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</si>
  <si>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</si>
  <si>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</si>
  <si>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</si>
  <si>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</si>
  <si>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</si>
  <si>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</si>
  <si>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</si>
  <si>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</si>
  <si>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</si>
  <si>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</si>
  <si>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</si>
  <si>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</si>
  <si>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</si>
  <si>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</si>
  <si>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</si>
  <si>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</si>
  <si>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</si>
  <si>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</si>
  <si>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</si>
  <si>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</si>
  <si>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</si>
  <si>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</si>
  <si>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</si>
  <si>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</si>
  <si>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</si>
  <si>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</si>
  <si>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</si>
  <si>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</si>
  <si>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</si>
  <si>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</si>
  <si>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</si>
  <si>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</si>
  <si>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</si>
  <si>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</si>
  <si>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</si>
  <si>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</si>
  <si>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</si>
  <si>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</si>
  <si>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</si>
  <si>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</si>
  <si>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</si>
  <si>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</si>
  <si>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</si>
  <si>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</si>
  <si>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</si>
  <si>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</si>
  <si>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</si>
  <si>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</si>
  <si>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</si>
  <si>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</si>
  <si>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</si>
  <si>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</si>
  <si>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</si>
  <si>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</si>
  <si>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</si>
  <si>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</si>
  <si>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</si>
  <si>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</si>
  <si>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</si>
  <si>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</si>
  <si>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</si>
  <si>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</si>
  <si>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</si>
  <si>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</si>
  <si>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</si>
  <si>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</si>
  <si>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</si>
  <si>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</si>
  <si>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</si>
  <si>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</si>
  <si>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</si>
  <si>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</si>
  <si>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</si>
  <si>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</si>
  <si>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</si>
  <si>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</si>
  <si>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</si>
  <si>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</si>
  <si>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</si>
  <si>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</si>
  <si>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</si>
  <si>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</si>
  <si>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</si>
  <si>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</si>
  <si>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</si>
  <si>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</si>
  <si>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</si>
  <si>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</si>
  <si>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</si>
  <si>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</si>
  <si>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</si>
  <si>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</si>
  <si>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</si>
  <si>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</si>
  <si>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</si>
  <si>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</si>
  <si>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</si>
  <si>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</si>
  <si>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</si>
  <si>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</si>
  <si>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</si>
  <si>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</si>
  <si>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</si>
  <si>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</si>
  <si>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</si>
  <si>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</si>
  <si>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</si>
  <si>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</si>
  <si>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</si>
  <si>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</si>
  <si>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</si>
  <si>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</si>
  <si>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</si>
  <si>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</si>
  <si>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</si>
  <si>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</si>
  <si>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</si>
  <si>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</si>
  <si>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</si>
  <si>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</si>
  <si>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</si>
  <si>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</si>
  <si>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</si>
  <si>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</si>
  <si>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</si>
  <si>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</si>
  <si>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</si>
  <si>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</si>
  <si>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</si>
  <si>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</si>
  <si>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</si>
  <si>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</si>
  <si>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</si>
  <si>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</si>
  <si>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</si>
  <si>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</si>
  <si>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</si>
  <si>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</si>
  <si>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</si>
  <si>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</si>
  <si>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</si>
  <si>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</si>
  <si>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</si>
  <si>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</si>
  <si>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</si>
  <si>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</si>
  <si>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</si>
  <si>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</si>
  <si>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</si>
  <si>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</si>
  <si>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</si>
  <si>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</si>
  <si>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</si>
  <si>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</si>
  <si>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</si>
  <si>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</si>
  <si>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</si>
  <si>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</si>
  <si>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</si>
  <si>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</si>
  <si>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</si>
  <si>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</si>
  <si>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</si>
  <si>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</si>
  <si>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</si>
  <si>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</si>
  <si>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</si>
  <si>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</si>
  <si>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</si>
  <si>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</si>
  <si>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</si>
  <si>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</si>
  <si>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</si>
  <si>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</si>
  <si>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</si>
  <si>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</si>
  <si>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</si>
  <si>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</si>
  <si>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</si>
  <si>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</si>
  <si>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</si>
  <si>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</si>
  <si>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</si>
  <si>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</si>
  <si>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</si>
  <si>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</si>
  <si>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</si>
  <si>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</si>
  <si>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</si>
  <si>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</si>
  <si>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</si>
  <si>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</si>
  <si>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</si>
  <si>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</si>
  <si>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</si>
  <si>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</si>
  <si>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</si>
  <si>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</si>
  <si>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</si>
  <si>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</si>
  <si>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</si>
  <si>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</si>
  <si>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</si>
  <si>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</si>
  <si>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</si>
  <si>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</si>
  <si>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</si>
  <si>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</si>
  <si>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</si>
  <si>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</si>
  <si>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</si>
  <si>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</si>
  <si>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</si>
  <si>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</si>
  <si>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</si>
  <si>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</si>
  <si>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</si>
  <si>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</si>
  <si>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</si>
  <si>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</si>
  <si>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</si>
  <si>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</si>
  <si>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</si>
  <si>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</si>
  <si>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</si>
  <si>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</si>
  <si>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</si>
  <si>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</si>
  <si>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</si>
  <si>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</si>
  <si>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</si>
  <si>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</si>
  <si>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</si>
  <si>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</si>
  <si>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</si>
  <si>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</si>
  <si>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</si>
  <si>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</si>
  <si>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</si>
  <si>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</si>
  <si>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</si>
  <si>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</si>
  <si>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</si>
  <si>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</si>
  <si>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</si>
  <si>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</si>
  <si>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</si>
  <si>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</si>
  <si>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</si>
  <si>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</si>
  <si>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</si>
  <si>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</si>
  <si>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</si>
  <si>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</si>
  <si>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</si>
  <si>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</si>
  <si>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</si>
  <si>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</si>
  <si>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</si>
  <si>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</si>
  <si>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</si>
  <si>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</si>
  <si>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</si>
  <si>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</si>
  <si>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</si>
  <si>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</si>
  <si>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</si>
  <si>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</si>
  <si>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</si>
  <si>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</si>
  <si>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</si>
  <si>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</si>
  <si>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</si>
  <si>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</si>
  <si>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</si>
  <si>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</si>
  <si>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</si>
  <si>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</si>
  <si>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</si>
  <si>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</si>
  <si>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</si>
  <si>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</si>
  <si>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</si>
  <si>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</si>
  <si>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</si>
  <si>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</si>
  <si>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</si>
  <si>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</si>
  <si>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</si>
  <si>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</si>
  <si>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</si>
  <si>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</si>
  <si>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</si>
  <si>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</si>
  <si>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</si>
  <si>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</si>
  <si>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</si>
  <si>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</si>
  <si>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</si>
  <si>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</si>
  <si>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</si>
  <si>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</si>
  <si>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</si>
  <si>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</si>
  <si>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</si>
  <si>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</si>
  <si>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</si>
  <si>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</si>
  <si>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</si>
  <si>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</si>
  <si>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</si>
  <si>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</si>
  <si>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</si>
  <si>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</si>
  <si>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</si>
  <si>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</si>
  <si>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</si>
  <si>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</si>
  <si>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</si>
  <si>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</si>
  <si>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</si>
  <si>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</si>
  <si>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</si>
  <si>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</si>
  <si>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</si>
  <si>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</si>
  <si>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</si>
  <si>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</si>
  <si>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</si>
  <si>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</si>
  <si>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</si>
  <si>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</si>
  <si>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</si>
  <si>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</si>
  <si>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</si>
  <si>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</si>
  <si>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</si>
  <si>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</si>
  <si>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</si>
  <si>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</si>
  <si>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</si>
  <si>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</si>
  <si>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</si>
  <si>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</si>
  <si>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</si>
  <si>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</si>
  <si>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</si>
  <si>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</si>
  <si>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</si>
  <si>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</si>
  <si>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</si>
  <si>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</si>
  <si>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</si>
  <si>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</si>
  <si>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</si>
  <si>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</si>
  <si>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</si>
  <si>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</si>
  <si>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</si>
  <si>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</si>
  <si>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</si>
  <si>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</si>
  <si>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</si>
  <si>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</si>
  <si>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</si>
  <si>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</si>
  <si>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</si>
  <si>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</si>
  <si>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</si>
  <si>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</si>
  <si>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</si>
  <si>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</si>
  <si>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</si>
  <si>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</si>
  <si>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</si>
  <si>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</si>
  <si>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</si>
  <si>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</si>
  <si>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</si>
  <si>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</si>
  <si>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</si>
  <si>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</si>
  <si>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</si>
  <si>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</si>
  <si>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</si>
  <si>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</si>
  <si>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</si>
  <si>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</si>
  <si>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</si>
  <si>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</si>
  <si>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</si>
  <si>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</si>
  <si>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</si>
  <si>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</si>
  <si>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</si>
  <si>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</si>
  <si>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</si>
  <si>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</si>
  <si>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</si>
  <si>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</si>
  <si>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</si>
  <si>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</si>
  <si>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</si>
  <si>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</si>
  <si>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</si>
  <si>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</si>
  <si>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</si>
  <si>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</si>
  <si>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</si>
  <si>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</si>
  <si>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</si>
  <si>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</si>
  <si>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</si>
  <si>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</si>
  <si>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</si>
  <si>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</si>
  <si>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</si>
  <si>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</si>
  <si>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</si>
  <si>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</si>
  <si>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</si>
  <si>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</si>
  <si>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</si>
  <si>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</si>
  <si>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</si>
  <si>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</si>
  <si>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</si>
  <si>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</si>
  <si>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</si>
  <si>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</si>
  <si>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</si>
  <si>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</si>
  <si>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</si>
  <si>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</si>
  <si>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</si>
  <si>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</si>
  <si>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</si>
  <si>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</si>
  <si>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</si>
  <si>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</si>
  <si>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</si>
  <si>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</si>
  <si>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</si>
  <si>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</si>
  <si>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</si>
  <si>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</si>
  <si>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</si>
  <si>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</si>
  <si>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</si>
  <si>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</si>
  <si>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</si>
  <si>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</si>
  <si>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</si>
  <si>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</si>
  <si>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</si>
  <si>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</si>
  <si>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</si>
  <si>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</si>
  <si>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</si>
  <si>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</si>
  <si>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</si>
  <si>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</si>
  <si>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</si>
  <si>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</si>
  <si>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</si>
  <si>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</si>
  <si>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</si>
  <si>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</si>
  <si>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</si>
  <si>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</si>
  <si>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</si>
  <si>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</si>
  <si>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</si>
  <si>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</si>
  <si>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</si>
  <si>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</si>
  <si>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</si>
  <si>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</si>
  <si>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</si>
  <si>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</si>
  <si>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</si>
  <si>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</si>
  <si>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</si>
  <si>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</si>
  <si>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</si>
  <si>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</si>
  <si>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</si>
  <si>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</si>
  <si>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</si>
  <si>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</si>
  <si>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</si>
  <si>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</si>
  <si>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</si>
  <si>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</si>
  <si>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</si>
  <si>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</si>
  <si>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</si>
  <si>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</si>
  <si>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</si>
  <si>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</si>
  <si>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</si>
  <si>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</si>
  <si>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</si>
  <si>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</si>
  <si>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</si>
  <si>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</si>
  <si>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</si>
  <si>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</si>
  <si>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</si>
  <si>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</si>
  <si>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</si>
  <si>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</si>
  <si>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</si>
  <si>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</si>
  <si>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</si>
  <si>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</si>
  <si>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</si>
  <si>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</si>
  <si>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</si>
  <si>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</si>
  <si>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</si>
  <si>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</si>
  <si>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</si>
  <si>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</si>
  <si>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</si>
  <si>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</si>
  <si>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</si>
  <si>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</si>
  <si>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</si>
  <si>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</si>
  <si>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</si>
  <si>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</si>
  <si>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</si>
  <si>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</si>
  <si>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</si>
  <si>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</si>
  <si>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</si>
  <si>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</si>
  <si>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</si>
  <si>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</si>
  <si>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</si>
  <si>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</si>
  <si>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</si>
  <si>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</si>
  <si>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</si>
  <si>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</si>
  <si>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</si>
  <si>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</si>
  <si>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</si>
  <si>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</si>
  <si>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</si>
  <si>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</si>
  <si>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</si>
  <si>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</si>
  <si>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</si>
  <si>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</si>
  <si>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</si>
  <si>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</si>
  <si>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</si>
  <si>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</si>
  <si>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</si>
  <si>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</si>
  <si>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</si>
  <si>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</si>
  <si>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</si>
  <si>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</si>
  <si>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</si>
  <si>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</si>
  <si>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</si>
  <si>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</si>
  <si>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</si>
  <si>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</si>
  <si>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</si>
  <si>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</si>
  <si>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</si>
  <si>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</si>
  <si>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</si>
  <si>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</si>
  <si>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</si>
  <si>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</si>
  <si>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</si>
  <si>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</si>
  <si>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</si>
  <si>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</si>
  <si>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</si>
  <si>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</si>
  <si>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</si>
  <si>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</si>
  <si>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</si>
  <si>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</si>
  <si>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</si>
  <si>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</si>
  <si>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</si>
  <si>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</si>
  <si>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</si>
  <si>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</si>
  <si>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</si>
  <si>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</si>
  <si>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</si>
  <si>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</si>
  <si>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</si>
  <si>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</si>
  <si>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</si>
  <si>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</si>
  <si>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</si>
  <si>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</si>
  <si>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</si>
  <si>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</si>
  <si>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</si>
  <si>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</si>
  <si>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</si>
  <si>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</si>
  <si>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</si>
  <si>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</si>
  <si>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</si>
  <si>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</si>
  <si>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</si>
  <si>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</si>
  <si>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</si>
  <si>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</si>
  <si>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</si>
  <si>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</si>
  <si>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</si>
  <si>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</si>
  <si>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</si>
  <si>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</si>
  <si>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</si>
  <si>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</si>
  <si>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</si>
  <si>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</si>
  <si>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</si>
  <si>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</si>
  <si>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</si>
  <si>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</si>
  <si>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</si>
  <si>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</si>
  <si>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</si>
  <si>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</si>
  <si>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</si>
  <si>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</si>
  <si>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</si>
  <si>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</si>
  <si>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</si>
  <si>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</si>
  <si>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</si>
  <si>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</si>
  <si>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</si>
  <si>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</si>
  <si>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</si>
  <si>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</si>
  <si>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</si>
  <si>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</si>
  <si>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</si>
  <si>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</si>
  <si>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</si>
  <si>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</si>
  <si>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</si>
  <si>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</si>
  <si>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</si>
  <si>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</si>
  <si>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</si>
  <si>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</si>
  <si>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</si>
  <si>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</si>
  <si>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</si>
  <si>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</si>
  <si>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</si>
  <si>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</si>
  <si>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</si>
  <si>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</si>
  <si>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</si>
  <si>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</si>
  <si>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</si>
  <si>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</si>
  <si>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</si>
  <si>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</si>
  <si>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</si>
  <si>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</si>
  <si>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</si>
  <si>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</si>
  <si>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</si>
  <si>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</si>
  <si>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</si>
  <si>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</si>
  <si>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</si>
  <si>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</si>
  <si>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</si>
  <si>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</si>
  <si>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</si>
  <si>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</si>
  <si>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</si>
  <si>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</si>
  <si>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</si>
  <si>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</si>
  <si>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</si>
  <si>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</si>
  <si>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</si>
  <si>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</si>
  <si>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</si>
  <si>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</si>
  <si>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</si>
  <si>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</si>
  <si>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</si>
  <si>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</si>
  <si>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</si>
  <si>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</si>
  <si>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</si>
  <si>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</si>
  <si>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</si>
  <si>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</si>
  <si>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</si>
  <si>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</si>
  <si>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</si>
  <si>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</si>
  <si>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</si>
  <si>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</si>
  <si>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</si>
  <si>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</si>
  <si>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</si>
  <si>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</si>
  <si>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</si>
  <si>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</si>
  <si>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</si>
  <si>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</si>
  <si>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</si>
  <si>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</si>
  <si>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</si>
  <si>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</si>
  <si>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</si>
  <si>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</si>
  <si>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</si>
  <si>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</si>
  <si>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</si>
  <si>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</si>
  <si>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</si>
  <si>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</si>
  <si>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</si>
  <si>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</si>
  <si>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</si>
  <si>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</si>
  <si>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</si>
  <si>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</si>
  <si>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</si>
  <si>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</si>
  <si>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</si>
  <si>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</si>
  <si>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</si>
  <si>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</si>
  <si>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</si>
  <si>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</si>
  <si>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</si>
  <si>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</si>
  <si>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</si>
  <si>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</si>
  <si>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</si>
  <si>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</si>
  <si>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</si>
  <si>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</si>
  <si>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</si>
  <si>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</si>
  <si>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</si>
  <si>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</si>
  <si>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</si>
  <si>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</si>
  <si>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</si>
  <si>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</si>
  <si>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</si>
  <si>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</si>
  <si>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</si>
  <si>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</si>
  <si>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</si>
  <si>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</si>
  <si>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</si>
  <si>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</si>
  <si>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</si>
  <si>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</si>
  <si>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</si>
  <si>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</si>
  <si>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</si>
  <si>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</si>
  <si>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</si>
  <si>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</si>
  <si>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</si>
  <si>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</si>
  <si>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</si>
  <si>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</si>
  <si>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</si>
  <si>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</si>
  <si>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</si>
  <si>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</si>
  <si>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</si>
  <si>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</si>
  <si>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</si>
  <si>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</si>
  <si>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</si>
  <si>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</si>
  <si>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</si>
  <si>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</si>
  <si>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</si>
  <si>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</si>
  <si>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</si>
  <si>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</si>
  <si>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</si>
  <si>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</si>
  <si>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</si>
  <si>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</si>
  <si>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</si>
  <si>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</si>
  <si>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</si>
  <si>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</si>
  <si>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</si>
  <si>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</si>
  <si>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</si>
  <si>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</si>
  <si>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</si>
  <si>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</si>
  <si>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</si>
  <si>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</si>
  <si>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</si>
  <si>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</si>
  <si>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</si>
  <si>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</si>
  <si>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</si>
  <si>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</si>
  <si>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</si>
  <si>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</si>
  <si>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</si>
  <si>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</si>
  <si>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</si>
  <si>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</si>
  <si>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</si>
  <si>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</si>
  <si>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</si>
  <si>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</si>
  <si>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</si>
  <si>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</si>
  <si>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</si>
  <si>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</si>
  <si>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</si>
  <si>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</si>
  <si>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</si>
  <si>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</si>
  <si>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</si>
  <si>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</si>
  <si>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</si>
  <si>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</si>
  <si>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</si>
  <si>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</si>
  <si>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</si>
  <si>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</si>
  <si>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</si>
  <si>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</si>
  <si>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</si>
  <si>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</si>
  <si>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</si>
  <si>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</si>
  <si>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</si>
  <si>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</si>
  <si>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</si>
  <si>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</si>
  <si>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</si>
  <si>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</si>
  <si>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</si>
  <si>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</si>
  <si>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</si>
  <si>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</si>
  <si>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</si>
  <si>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</si>
  <si>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</si>
  <si>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</si>
  <si>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</si>
  <si>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</si>
  <si>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</si>
  <si>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</si>
  <si>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</si>
  <si>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</si>
  <si>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</si>
  <si>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</si>
  <si>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</si>
  <si>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</si>
  <si>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</si>
  <si>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</si>
  <si>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</si>
  <si>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</si>
  <si>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</si>
  <si>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</si>
  <si>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</si>
  <si>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</si>
  <si>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</si>
  <si>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</si>
  <si>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</si>
  <si>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</si>
  <si>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</si>
  <si>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</si>
  <si>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</si>
  <si>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</si>
  <si>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</si>
  <si>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</si>
  <si>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</si>
  <si>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</si>
  <si>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</si>
  <si>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</si>
  <si>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</si>
  <si>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</si>
  <si>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</si>
  <si>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</si>
  <si>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</si>
  <si>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</si>
  <si>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</si>
  <si>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</si>
  <si>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</si>
  <si>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</si>
  <si>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</si>
  <si>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</si>
  <si>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</si>
  <si>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</si>
  <si>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</si>
  <si>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</si>
  <si>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</si>
  <si>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</si>
  <si>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</si>
  <si>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</si>
  <si>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</si>
  <si>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</si>
  <si>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</si>
  <si>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</si>
  <si>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</si>
  <si>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</si>
  <si>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</si>
  <si>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</si>
  <si>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</si>
  <si>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</si>
  <si>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</si>
  <si>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</si>
  <si>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</si>
  <si>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</si>
  <si>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</si>
  <si>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</si>
  <si>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</si>
  <si>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</si>
  <si>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</si>
  <si>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</si>
  <si>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</si>
  <si>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</si>
  <si>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</si>
  <si>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</si>
  <si>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</si>
  <si>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</si>
  <si>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</si>
  <si>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</si>
  <si>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</si>
  <si>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</si>
  <si>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</si>
  <si>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</si>
  <si>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</si>
  <si>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</si>
  <si>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</si>
  <si>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</si>
  <si>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</si>
  <si>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</si>
  <si>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</si>
  <si>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</si>
  <si>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</si>
  <si>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</si>
  <si>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</si>
  <si>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</si>
  <si>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</si>
  <si>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</si>
  <si>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</si>
  <si>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</si>
  <si>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</si>
  <si>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</si>
  <si>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</si>
  <si>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</si>
  <si>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</si>
  <si>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</si>
  <si>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</si>
  <si>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</si>
  <si>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</si>
  <si>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</si>
  <si>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</si>
  <si>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</si>
  <si>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</si>
  <si>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</si>
  <si>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</si>
  <si>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</si>
  <si>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</si>
  <si>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</si>
  <si>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</si>
  <si>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</si>
  <si>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</si>
  <si>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</si>
  <si>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</si>
  <si>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</si>
  <si>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</si>
  <si>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</si>
  <si>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</si>
  <si>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</si>
  <si>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</si>
  <si>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</si>
  <si>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</si>
  <si>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</si>
  <si>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</si>
  <si>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</si>
  <si>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</si>
  <si>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</si>
  <si>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</si>
  <si>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</si>
  <si>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</si>
  <si>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</si>
  <si>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</si>
  <si>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</si>
  <si>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</si>
  <si>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</si>
  <si>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</si>
  <si>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</si>
  <si>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</si>
  <si>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</si>
  <si>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</si>
  <si>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</si>
  <si>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</si>
  <si>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</si>
  <si>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</si>
  <si>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</si>
  <si>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</si>
  <si>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</si>
  <si>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</si>
  <si>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</si>
  <si>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</si>
  <si>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</si>
  <si>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</si>
  <si>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</si>
  <si>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</si>
  <si>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</si>
  <si>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</si>
  <si>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</si>
  <si>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</si>
  <si>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</si>
  <si>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</si>
  <si>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</si>
  <si>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</si>
  <si>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</si>
  <si>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</si>
  <si>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</si>
  <si>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</si>
  <si>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</si>
  <si>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</si>
  <si>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</si>
  <si>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</si>
  <si>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</si>
  <si>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</si>
  <si>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</si>
  <si>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</si>
  <si>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</si>
  <si>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</si>
  <si>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</si>
  <si>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</si>
  <si>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</si>
  <si>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</si>
  <si>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</si>
  <si>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</si>
  <si>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</si>
  <si>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</si>
  <si>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</si>
  <si>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</si>
  <si>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</si>
  <si>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</si>
  <si>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</si>
  <si>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</si>
  <si>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</si>
  <si>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</si>
  <si>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</si>
  <si>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</si>
  <si>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</si>
  <si>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</si>
  <si>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</si>
  <si>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</si>
  <si>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</si>
  <si>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</si>
  <si>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</si>
  <si>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</si>
  <si>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</si>
  <si>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</si>
  <si>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</si>
  <si>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</si>
  <si>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</si>
  <si>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</si>
  <si>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</si>
  <si>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</si>
  <si>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</si>
  <si>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</si>
  <si>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</si>
  <si>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</si>
  <si>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</si>
  <si>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</si>
  <si>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</si>
  <si>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</si>
  <si>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</si>
  <si>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</si>
  <si>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</si>
  <si>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</si>
  <si>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</si>
  <si>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</si>
  <si>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</si>
  <si>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</si>
  <si>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</si>
  <si>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</si>
  <si>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</si>
  <si>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</si>
  <si>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</si>
  <si>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</si>
  <si>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</si>
  <si>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</si>
  <si>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</si>
  <si>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</si>
  <si>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</si>
  <si>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</si>
  <si>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</si>
  <si>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</si>
  <si>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</si>
  <si>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</si>
  <si>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</si>
  <si>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</si>
  <si>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</si>
  <si>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</si>
  <si>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</si>
  <si>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</si>
  <si>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</si>
  <si>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</si>
  <si>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</si>
  <si>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</si>
  <si>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</si>
  <si>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</si>
  <si>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</si>
  <si>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</si>
  <si>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</si>
  <si>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</si>
  <si>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</si>
  <si>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</si>
  <si>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</si>
  <si>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</si>
  <si>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</si>
  <si>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</si>
  <si>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</si>
  <si>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</si>
  <si>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</si>
  <si>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</si>
  <si>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</si>
  <si>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</si>
  <si>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</si>
  <si>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</si>
  <si>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</si>
  <si>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</si>
  <si>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</si>
  <si>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</si>
  <si>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</si>
  <si>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</si>
  <si>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</si>
  <si>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</si>
  <si>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</si>
  <si>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</si>
  <si>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</si>
  <si>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</si>
  <si>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</si>
  <si>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</si>
  <si>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</si>
  <si>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</si>
  <si>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</si>
  <si>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</si>
  <si>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</si>
  <si>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</si>
  <si>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</si>
  <si>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</si>
  <si>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</si>
  <si>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</si>
  <si>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</si>
  <si>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</si>
  <si>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</si>
  <si>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</si>
  <si>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</si>
  <si>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</si>
  <si>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</si>
  <si>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</si>
  <si>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</si>
  <si>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</si>
  <si>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</si>
  <si>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</si>
  <si>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</si>
  <si>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</si>
  <si>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</si>
  <si>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</si>
  <si>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</si>
  <si>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</si>
  <si>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</si>
  <si>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</si>
  <si>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</si>
  <si>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</si>
  <si>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</si>
  <si>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</si>
  <si>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</si>
  <si>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</si>
  <si>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</si>
  <si>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</si>
  <si>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</si>
  <si>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</si>
  <si>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</si>
  <si>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</si>
  <si>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</si>
  <si>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</si>
  <si>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</si>
  <si>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</si>
  <si>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</si>
  <si>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</si>
  <si>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</si>
  <si>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</si>
  <si>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</si>
  <si>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</si>
  <si>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</si>
  <si>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</si>
  <si>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</si>
  <si>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</si>
  <si>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</si>
  <si>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</si>
  <si>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</si>
  <si>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</si>
  <si>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</si>
  <si>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</si>
  <si>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</si>
  <si>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</si>
  <si>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</si>
  <si>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</si>
  <si>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</si>
  <si>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</si>
  <si>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</si>
  <si>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</si>
  <si>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</si>
  <si>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</si>
  <si>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</si>
  <si>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</si>
  <si>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</si>
  <si>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</si>
  <si>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</si>
  <si>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</si>
  <si>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</si>
  <si>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</si>
  <si>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</si>
  <si>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</si>
  <si>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</si>
  <si>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</si>
  <si>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</si>
  <si>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</si>
  <si>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</si>
  <si>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</si>
  <si>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</si>
  <si>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</si>
  <si>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</si>
  <si>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</si>
  <si>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</si>
  <si>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</si>
  <si>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</si>
  <si>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</si>
  <si>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</si>
  <si>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</si>
  <si>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</si>
  <si>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</si>
  <si>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</si>
  <si>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</si>
  <si>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</si>
  <si>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</si>
  <si>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</si>
  <si>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</si>
  <si>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</si>
  <si>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</si>
  <si>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</si>
  <si>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</si>
  <si>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</si>
  <si>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</si>
  <si>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</si>
  <si>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</si>
  <si>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</si>
  <si>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</si>
  <si>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</si>
  <si>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</si>
  <si>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</si>
  <si>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</si>
  <si>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</si>
  <si>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</si>
  <si>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</si>
  <si>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</si>
  <si>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</si>
  <si>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</si>
  <si>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</si>
  <si>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</si>
  <si>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</si>
  <si>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</si>
  <si>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</si>
  <si>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</si>
  <si>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</si>
  <si>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</si>
  <si>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</si>
  <si>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</si>
  <si>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</si>
  <si>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</si>
  <si>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</si>
  <si>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</si>
  <si>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</si>
  <si>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</si>
  <si>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</si>
  <si>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</si>
  <si>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</si>
  <si>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</si>
  <si>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</si>
  <si>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</si>
  <si>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</si>
  <si>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</si>
  <si>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</si>
  <si>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</si>
  <si>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</si>
  <si>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</si>
  <si>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</si>
  <si>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</si>
  <si>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</si>
  <si>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</si>
  <si>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</si>
  <si>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</si>
  <si>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</si>
  <si>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</si>
  <si>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</si>
  <si>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</si>
  <si>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</si>
  <si>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</si>
  <si>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</si>
  <si>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</si>
  <si>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</si>
  <si>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</si>
  <si>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</si>
  <si>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</si>
  <si>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</si>
  <si>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</si>
  <si>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</si>
  <si>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</si>
  <si>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</si>
  <si>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</si>
  <si>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</si>
  <si>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</si>
  <si>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</si>
  <si>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</si>
  <si>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</si>
  <si>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</si>
  <si>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</si>
  <si>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</si>
  <si>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</si>
  <si>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</si>
  <si>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</si>
  <si>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</si>
  <si>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</si>
  <si>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</si>
  <si>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</si>
  <si>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</si>
  <si>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</si>
  <si>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</si>
  <si>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</si>
  <si>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</si>
  <si>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</si>
  <si>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</si>
  <si>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</si>
  <si>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</si>
  <si>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</si>
  <si>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</si>
  <si>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</si>
  <si>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</si>
  <si>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</si>
  <si>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</si>
  <si>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</si>
  <si>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</si>
  <si>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</si>
  <si>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</si>
  <si>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</si>
  <si>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</si>
  <si>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</si>
  <si>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</si>
  <si>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</si>
  <si>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</si>
  <si>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</si>
  <si>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</si>
  <si>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</si>
  <si>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</si>
  <si>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</si>
  <si>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</si>
  <si>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</si>
  <si>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</si>
  <si>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</si>
  <si>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</si>
  <si>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</si>
  <si>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</si>
  <si>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</si>
  <si>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</si>
  <si>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</si>
  <si>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</si>
  <si>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</si>
  <si>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</si>
  <si>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</si>
  <si>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</si>
  <si>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</si>
  <si>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</si>
  <si>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</si>
  <si>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</si>
  <si>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</si>
  <si>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</si>
  <si>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</si>
  <si>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</si>
  <si>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</si>
  <si>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</si>
  <si>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</si>
  <si>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</si>
  <si>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</si>
  <si>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</si>
  <si>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</si>
  <si>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</si>
  <si>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</si>
  <si>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</si>
  <si>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</si>
  <si>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</si>
  <si>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</si>
  <si>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</si>
  <si>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</si>
  <si>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</si>
  <si>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</si>
  <si>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</si>
  <si>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</si>
  <si>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</si>
  <si>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</si>
  <si>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</si>
  <si>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</si>
  <si>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</si>
  <si>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</si>
  <si>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</si>
  <si>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</si>
  <si>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</si>
  <si>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</si>
  <si>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</si>
  <si>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</si>
  <si>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</si>
  <si>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</si>
  <si>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</si>
  <si>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</si>
  <si>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</si>
  <si>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</si>
  <si>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</si>
  <si>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</si>
  <si>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</si>
  <si>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</si>
  <si>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</si>
  <si>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</si>
  <si>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</si>
  <si>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</si>
  <si>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</si>
  <si>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</si>
  <si>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</si>
  <si>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</si>
  <si>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</si>
  <si>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</si>
  <si>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</si>
  <si>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</si>
  <si>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</si>
  <si>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</si>
  <si>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</si>
  <si>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</si>
  <si>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</si>
  <si>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</si>
  <si>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</si>
  <si>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</si>
  <si>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</si>
  <si>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</si>
  <si>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</si>
  <si>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</si>
  <si>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</si>
  <si>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</si>
  <si>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</si>
  <si>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</si>
  <si>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</si>
  <si>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</si>
  <si>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</si>
  <si>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</si>
  <si>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</si>
  <si>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</si>
  <si>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</si>
  <si>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</si>
  <si>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</si>
  <si>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</si>
  <si>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</si>
  <si>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</si>
  <si>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</si>
  <si>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</si>
  <si>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</si>
  <si>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</si>
  <si>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</si>
  <si>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</si>
  <si>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</si>
  <si>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</si>
  <si>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</si>
  <si>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</si>
  <si>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</si>
  <si>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</si>
  <si>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</si>
  <si>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</si>
  <si>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</si>
  <si>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</si>
  <si>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</si>
  <si>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</si>
  <si>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</si>
  <si>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</si>
  <si>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</si>
  <si>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</si>
  <si>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</si>
  <si>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</si>
  <si>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</si>
  <si>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</si>
  <si>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</si>
  <si>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</si>
  <si>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</si>
  <si>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</si>
  <si>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</si>
  <si>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</si>
  <si>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</si>
  <si>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</si>
  <si>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</si>
  <si>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</si>
  <si>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</si>
  <si>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</si>
  <si>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</si>
  <si>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</si>
  <si>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</si>
  <si>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</si>
  <si>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</si>
  <si>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</si>
  <si>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</si>
  <si>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</si>
  <si>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</si>
  <si>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</si>
  <si>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</si>
  <si>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</si>
  <si>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</si>
  <si>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</si>
  <si>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</si>
  <si>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</si>
  <si>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</si>
  <si>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</si>
  <si>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</si>
  <si>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</si>
  <si>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</si>
  <si>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</si>
  <si>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</si>
  <si>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</si>
  <si>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</si>
  <si>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</si>
  <si>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</si>
  <si>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</si>
  <si>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</si>
  <si>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</si>
  <si>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</si>
  <si>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</si>
  <si>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</si>
  <si>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</si>
  <si>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</si>
  <si>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</si>
  <si>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</si>
  <si>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</si>
  <si>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</si>
  <si>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</si>
  <si>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</si>
  <si>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</si>
  <si>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</si>
  <si>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</si>
  <si>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</si>
  <si>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</si>
  <si>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</si>
  <si>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</si>
  <si>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</si>
  <si>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</si>
  <si>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</si>
  <si>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</si>
  <si>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</si>
  <si>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</si>
  <si>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</si>
  <si>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</si>
  <si>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</si>
  <si>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</si>
  <si>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</si>
  <si>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</si>
  <si>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</si>
  <si>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</si>
  <si>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</si>
  <si>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</si>
  <si>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</si>
  <si>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</si>
  <si>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</si>
  <si>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</si>
  <si>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</si>
  <si>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</si>
  <si>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</si>
  <si>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</si>
  <si>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</si>
  <si>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</si>
  <si>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</si>
  <si>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</si>
  <si>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</si>
  <si>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</si>
  <si>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</si>
  <si>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</si>
  <si>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</si>
  <si>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</si>
  <si>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</si>
  <si>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</si>
  <si>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</si>
  <si>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</si>
  <si>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</si>
  <si>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</si>
  <si>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</si>
  <si>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</si>
  <si>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</si>
  <si>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</si>
  <si>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</si>
  <si>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</si>
  <si>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</si>
  <si>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</si>
  <si>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</si>
  <si>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</si>
  <si>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</si>
  <si>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</si>
  <si>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</si>
  <si>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</si>
  <si>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</si>
  <si>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</si>
  <si>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</si>
  <si>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</si>
  <si>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</si>
  <si>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</si>
  <si>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</si>
  <si>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</si>
  <si>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</si>
  <si>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</si>
  <si>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</si>
  <si>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</si>
  <si>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</si>
  <si>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</si>
  <si>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</si>
  <si>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</si>
  <si>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</si>
  <si>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</si>
  <si>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</si>
  <si>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</si>
  <si>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</si>
  <si>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</si>
  <si>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</si>
  <si>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</si>
  <si>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</si>
  <si>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</si>
  <si>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</si>
  <si>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</si>
  <si>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</si>
  <si>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</si>
  <si>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</si>
  <si>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</si>
  <si>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</si>
  <si>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</si>
  <si>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</si>
  <si>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</si>
  <si>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</si>
  <si>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</si>
  <si>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</si>
  <si>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</si>
  <si>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</si>
  <si>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</si>
  <si>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</si>
  <si>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</si>
  <si>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</si>
  <si>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</si>
  <si>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</si>
  <si>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</si>
  <si>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</si>
  <si>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</si>
  <si>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</si>
  <si>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</si>
  <si>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</si>
  <si>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</si>
  <si>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</si>
  <si>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</si>
  <si>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</si>
  <si>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</si>
  <si>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</si>
  <si>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</si>
  <si>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</si>
  <si>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</si>
  <si>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</si>
  <si>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</si>
  <si>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</si>
  <si>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</si>
  <si>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</si>
  <si>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</si>
  <si>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</si>
  <si>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</si>
  <si>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</si>
  <si>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</si>
  <si>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</si>
  <si>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</si>
  <si>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</si>
  <si>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</si>
  <si>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</si>
  <si>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</si>
  <si>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</si>
  <si>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</si>
  <si>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</si>
  <si>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</si>
  <si>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</si>
  <si>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</si>
  <si>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</si>
  <si>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</si>
  <si>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</si>
  <si>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</si>
  <si>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</si>
  <si>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</si>
  <si>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</si>
  <si>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</si>
  <si>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</si>
  <si>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</si>
  <si>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</si>
  <si>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</si>
  <si>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</si>
  <si>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</si>
  <si>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</si>
  <si>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</si>
  <si>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</si>
  <si>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</si>
  <si>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</si>
  <si>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</si>
  <si>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</si>
  <si>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</si>
  <si>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</si>
  <si>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</si>
  <si>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</si>
  <si>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</si>
  <si>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</si>
  <si>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</si>
  <si>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</si>
  <si>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</si>
  <si>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</si>
  <si>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</si>
  <si>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</si>
  <si>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</si>
  <si>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</si>
  <si>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</si>
  <si>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</si>
  <si>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</si>
  <si>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</si>
  <si>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</si>
  <si>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</si>
  <si>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</si>
  <si>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</si>
  <si>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</si>
  <si>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</si>
  <si>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</si>
  <si>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</si>
  <si>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</si>
  <si>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</si>
  <si>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</si>
  <si>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</si>
  <si>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</si>
  <si>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</si>
  <si>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</si>
  <si>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</si>
  <si>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</si>
  <si>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</si>
  <si>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</si>
  <si>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</si>
  <si>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</si>
  <si>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</si>
  <si>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</si>
  <si>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</si>
  <si>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</si>
  <si>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</si>
  <si>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</si>
  <si>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</si>
  <si>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</si>
  <si>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</si>
  <si>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</si>
  <si>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</si>
  <si>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</si>
  <si>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</si>
  <si>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</si>
  <si>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</si>
  <si>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</si>
  <si>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</si>
  <si>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</si>
  <si>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</si>
  <si>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</si>
  <si>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</si>
  <si>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</si>
  <si>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</si>
  <si>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</si>
  <si>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</si>
  <si>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</si>
  <si>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</si>
  <si>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</si>
  <si>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</si>
  <si>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</si>
  <si>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</si>
  <si>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</si>
  <si>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</si>
  <si>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</si>
  <si>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</si>
  <si>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</si>
  <si>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</si>
  <si>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</si>
  <si>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</si>
  <si>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</si>
  <si>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</si>
  <si>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</si>
  <si>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</si>
  <si>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</si>
  <si>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</si>
  <si>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</si>
  <si>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</si>
  <si>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</si>
  <si>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</si>
  <si>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</si>
  <si>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</si>
  <si>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</si>
  <si>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</si>
  <si>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</si>
  <si>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</si>
  <si>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</si>
  <si>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</si>
  <si>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</si>
  <si>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</si>
  <si>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</si>
  <si>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</si>
  <si>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</si>
  <si>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</si>
  <si>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</si>
  <si>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</si>
  <si>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</si>
  <si>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</si>
  <si>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</si>
  <si>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</si>
  <si>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</si>
  <si>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</si>
  <si>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</si>
  <si>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</si>
  <si>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</si>
  <si>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</si>
  <si>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</si>
  <si>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</si>
  <si>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</si>
  <si>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</si>
  <si>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</si>
  <si>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</si>
  <si>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</si>
  <si>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</si>
  <si>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</si>
  <si>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</si>
  <si>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</si>
  <si>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</si>
  <si>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</si>
  <si>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</si>
  <si>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</si>
  <si>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</si>
  <si>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</si>
  <si>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</si>
  <si>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</si>
  <si>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</si>
  <si>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</si>
  <si>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</si>
  <si>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</si>
  <si>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</si>
  <si>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</si>
  <si>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</si>
  <si>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</si>
  <si>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</si>
  <si>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</si>
  <si>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</si>
  <si>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</si>
  <si>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</si>
  <si>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</si>
  <si>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</si>
  <si>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</si>
  <si>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</si>
  <si>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</si>
  <si>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</si>
  <si>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</si>
  <si>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</si>
  <si>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</si>
  <si>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</si>
  <si>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</si>
  <si>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</si>
  <si>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</si>
  <si>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</si>
  <si>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</si>
  <si>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</si>
  <si>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</si>
  <si>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</si>
  <si>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</si>
  <si>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</si>
  <si>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</si>
  <si>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</si>
  <si>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</si>
  <si>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</si>
  <si>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</si>
  <si>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</si>
  <si>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</si>
  <si>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</si>
  <si>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</si>
  <si>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</si>
  <si>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</si>
  <si>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</si>
  <si>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</si>
  <si>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</si>
  <si>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</si>
  <si>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</si>
  <si>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</si>
  <si>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</si>
  <si>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</si>
  <si>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</si>
  <si>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</si>
  <si>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</si>
  <si>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</si>
  <si>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</si>
  <si>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</si>
  <si>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</si>
  <si>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</si>
  <si>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</si>
  <si>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</si>
  <si>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</si>
  <si>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</si>
  <si>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</si>
  <si>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</si>
  <si>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</si>
  <si>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</si>
  <si>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</si>
  <si>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</si>
  <si>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</si>
  <si>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</si>
  <si>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</si>
  <si>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</si>
  <si>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</si>
  <si>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</si>
  <si>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</si>
  <si>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</si>
  <si>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</si>
  <si>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</si>
  <si>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</si>
  <si>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</si>
  <si>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</si>
  <si>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</si>
  <si>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</si>
  <si>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</si>
  <si>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</si>
  <si>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</si>
  <si>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</si>
  <si>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</si>
  <si>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</si>
  <si>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</si>
  <si>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</si>
  <si>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</si>
  <si>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</si>
  <si>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</si>
  <si>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</si>
  <si>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</si>
  <si>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</si>
  <si>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</si>
  <si>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</si>
  <si>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</si>
  <si>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</si>
  <si>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</si>
  <si>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</si>
  <si>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</si>
  <si>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</si>
  <si>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</si>
  <si>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</si>
  <si>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</si>
  <si>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</si>
  <si>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</si>
  <si>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</si>
  <si>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</si>
  <si>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</si>
  <si>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</si>
  <si>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</si>
  <si>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</si>
  <si>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</si>
  <si>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</si>
  <si>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</si>
  <si>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</si>
  <si>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</si>
  <si>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</si>
  <si>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</si>
  <si>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</si>
  <si>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</si>
  <si>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</si>
  <si>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</si>
  <si>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</si>
  <si>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</si>
  <si>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</si>
  <si>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</si>
  <si>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</si>
  <si>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</si>
  <si>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</si>
  <si>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</si>
  <si>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</si>
  <si>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</si>
  <si>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</si>
  <si>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</si>
  <si>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</si>
  <si>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</si>
  <si>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</si>
  <si>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</si>
  <si>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</si>
  <si>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</si>
  <si>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</si>
  <si>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</si>
  <si>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</si>
  <si>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</si>
  <si>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</si>
  <si>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</si>
  <si>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</si>
  <si>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</si>
  <si>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</si>
  <si>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</si>
  <si>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</si>
  <si>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</si>
  <si>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</si>
  <si>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</si>
  <si>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</si>
  <si>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</si>
  <si>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</si>
  <si>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</si>
  <si>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</si>
  <si>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</si>
  <si>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</si>
  <si>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</si>
  <si>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</si>
  <si>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</si>
  <si>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</si>
  <si>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</si>
  <si>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</si>
  <si>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</si>
  <si>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</si>
  <si>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</si>
  <si>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</si>
  <si>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</si>
  <si>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</si>
  <si>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</si>
  <si>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</si>
  <si>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</si>
  <si>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</si>
  <si>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</si>
  <si>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</si>
  <si>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</si>
  <si>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</si>
  <si>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</si>
  <si>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</si>
  <si>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</si>
  <si>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</si>
  <si>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</si>
  <si>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</si>
  <si>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</si>
  <si>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</si>
  <si>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</si>
  <si>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</si>
  <si>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</si>
  <si>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</si>
  <si>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</si>
  <si>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</si>
  <si>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</si>
  <si>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</si>
  <si>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</si>
  <si>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</si>
  <si>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</si>
  <si>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</si>
  <si>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</si>
  <si>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</si>
  <si>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</si>
  <si>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</si>
  <si>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</si>
  <si>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</si>
  <si>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</si>
  <si>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</si>
  <si>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</si>
  <si>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</si>
  <si>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</si>
  <si>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</si>
  <si>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</si>
  <si>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</si>
  <si>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</si>
  <si>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</si>
  <si>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</si>
  <si>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</si>
  <si>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</si>
  <si>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</si>
  <si>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</si>
  <si>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</si>
  <si>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</si>
  <si>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</si>
  <si>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</si>
  <si>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</si>
  <si>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</si>
  <si>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</si>
  <si>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</si>
  <si>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</si>
  <si>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</si>
  <si>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</si>
  <si>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</si>
  <si>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</si>
  <si>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</si>
  <si>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</si>
  <si>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</si>
  <si>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</si>
  <si>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</si>
  <si>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</si>
  <si>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</si>
  <si>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</si>
  <si>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</si>
  <si>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</si>
  <si>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</si>
  <si>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</si>
  <si>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</si>
  <si>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</si>
  <si>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</si>
  <si>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</si>
  <si>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</si>
  <si>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</si>
  <si>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</si>
  <si>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</si>
  <si>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</si>
  <si>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</si>
  <si>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</si>
  <si>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</si>
  <si>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</si>
  <si>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</si>
  <si>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</si>
  <si>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</si>
  <si>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</si>
  <si>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</si>
  <si>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</si>
  <si>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</si>
  <si>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</si>
  <si>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</si>
  <si>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</si>
  <si>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</si>
  <si>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</si>
  <si>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</si>
  <si>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</si>
  <si>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</si>
  <si>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</si>
  <si>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</si>
  <si>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</si>
  <si>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</si>
  <si>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</si>
  <si>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</si>
  <si>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</si>
  <si>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</si>
  <si>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</si>
  <si>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</si>
  <si>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</si>
  <si>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</si>
  <si>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</si>
  <si>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</si>
  <si>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</si>
  <si>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</si>
  <si>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</si>
  <si>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</si>
  <si>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</si>
  <si>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</si>
  <si>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</si>
  <si>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</si>
  <si>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</si>
  <si>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</si>
  <si>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</si>
  <si>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</si>
  <si>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</si>
  <si>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</si>
  <si>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</si>
  <si>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</si>
  <si>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</si>
  <si>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</si>
  <si>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</si>
  <si>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</si>
  <si>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</si>
  <si>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</si>
  <si>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</si>
  <si>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</si>
  <si>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</si>
  <si>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</si>
  <si>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</si>
  <si>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</si>
  <si>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</si>
  <si>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</si>
  <si>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</si>
  <si>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</si>
  <si>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</si>
  <si>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</si>
  <si>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</si>
  <si>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</si>
  <si>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</si>
  <si>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</si>
  <si>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</si>
  <si>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</si>
  <si>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</si>
  <si>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</si>
  <si>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</si>
  <si>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</si>
  <si>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</si>
  <si>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</si>
  <si>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</si>
  <si>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</si>
  <si>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</si>
  <si>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</si>
  <si>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</si>
  <si>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</si>
  <si>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</si>
  <si>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</si>
  <si>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</si>
  <si>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</si>
  <si>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</si>
  <si>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</si>
  <si>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</si>
  <si>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</si>
  <si>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</si>
  <si>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</si>
  <si>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</si>
  <si>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</si>
  <si>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</si>
  <si>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</si>
  <si>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</si>
  <si>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</si>
  <si>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</si>
  <si>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</si>
  <si>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</si>
  <si>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</si>
  <si>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</si>
  <si>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</si>
  <si>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</si>
  <si>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</si>
  <si>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</si>
  <si>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</si>
  <si>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</si>
  <si>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</si>
  <si>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</si>
  <si>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</si>
  <si>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</si>
  <si>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</si>
  <si>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</si>
  <si>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</si>
  <si>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</si>
  <si>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</si>
  <si>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</si>
  <si>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</si>
  <si>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</si>
  <si>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</si>
  <si>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</si>
  <si>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</si>
  <si>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</si>
  <si>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</si>
  <si>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</si>
  <si>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</si>
  <si>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</si>
  <si>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</si>
  <si>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</si>
  <si>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</si>
  <si>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</si>
  <si>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</si>
  <si>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</si>
  <si>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</si>
  <si>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</si>
  <si>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</si>
  <si>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</si>
  <si>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</si>
  <si>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</si>
  <si>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</si>
  <si>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</si>
  <si>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</si>
  <si>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</si>
  <si>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</si>
  <si>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</si>
  <si>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</si>
  <si>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</si>
  <si>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</si>
  <si>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</si>
  <si>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</si>
  <si>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</si>
  <si>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</si>
  <si>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</si>
  <si>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</si>
  <si>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</si>
  <si>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</si>
  <si>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</si>
  <si>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</si>
  <si>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</si>
  <si>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</si>
  <si>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</si>
  <si>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</si>
  <si>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</si>
  <si>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</si>
  <si>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</si>
  <si>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</si>
  <si>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</si>
  <si>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</si>
  <si>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</si>
  <si>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</si>
  <si>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</si>
  <si>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</si>
  <si>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</si>
  <si>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</si>
  <si>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</si>
  <si>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</si>
  <si>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</si>
  <si>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</si>
  <si>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</si>
  <si>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</si>
  <si>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</si>
  <si>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</si>
  <si>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</si>
  <si>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</si>
  <si>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</si>
  <si>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</si>
  <si>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</si>
  <si>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</si>
  <si>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</si>
  <si>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</si>
  <si>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</si>
  <si>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</si>
  <si>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</si>
  <si>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</si>
  <si>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</si>
  <si>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</si>
  <si>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</si>
  <si>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</si>
  <si>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</si>
  <si>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</si>
  <si>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</si>
  <si>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</si>
  <si>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</si>
  <si>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</si>
  <si>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</si>
  <si>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</si>
  <si>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</si>
  <si>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</si>
  <si>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</si>
  <si>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</si>
  <si>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</si>
  <si>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</si>
  <si>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</si>
  <si>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</si>
  <si>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</si>
  <si>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</si>
  <si>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</si>
  <si>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</si>
  <si>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</si>
  <si>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</si>
  <si>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</si>
  <si>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</si>
  <si>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</si>
  <si>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</si>
  <si>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</si>
  <si>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</si>
  <si>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</si>
  <si>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</si>
  <si>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</si>
  <si>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</si>
  <si>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</si>
  <si>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</si>
  <si>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</si>
  <si>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</si>
  <si>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</si>
  <si>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</si>
  <si>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</si>
  <si>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</si>
  <si>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</si>
  <si>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</si>
  <si>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</si>
  <si>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</si>
  <si>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</si>
  <si>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</si>
  <si>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</si>
  <si>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</si>
  <si>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</si>
  <si>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</si>
  <si>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</si>
  <si>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</si>
  <si>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</si>
  <si>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</si>
  <si>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</si>
  <si>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</si>
  <si>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</si>
  <si>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</si>
  <si>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</si>
  <si>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</si>
  <si>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</si>
  <si>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</si>
  <si>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</si>
  <si>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</si>
  <si>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</si>
  <si>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</si>
  <si>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</si>
  <si>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</si>
  <si>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</si>
  <si>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</si>
  <si>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</si>
  <si>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</si>
  <si>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</si>
  <si>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</si>
  <si>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</si>
  <si>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</si>
  <si>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</si>
  <si>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</si>
  <si>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</si>
  <si>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</si>
  <si>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</si>
  <si>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</si>
  <si>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</si>
  <si>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</si>
  <si>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</si>
  <si>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</si>
  <si>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</si>
  <si>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</si>
  <si>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</si>
  <si>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</si>
  <si>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</si>
  <si>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</si>
  <si>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</si>
  <si>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</si>
  <si>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</si>
  <si>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</si>
  <si>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</si>
  <si>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</si>
  <si>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</si>
  <si>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</si>
  <si>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</si>
  <si>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</si>
  <si>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</si>
  <si>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</si>
  <si>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</si>
  <si>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</si>
  <si>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</si>
  <si>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</si>
  <si>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</si>
  <si>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</si>
  <si>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</si>
  <si>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</si>
  <si>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</si>
  <si>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</si>
  <si>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</si>
  <si>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</si>
  <si>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</si>
  <si>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</si>
  <si>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</si>
  <si>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</si>
  <si>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</si>
  <si>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</si>
  <si>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</si>
  <si>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</si>
  <si>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</si>
  <si>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</si>
  <si>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</si>
  <si>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</si>
  <si>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</si>
  <si>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</si>
  <si>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</si>
  <si>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</si>
  <si>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</si>
  <si>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</si>
  <si>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</si>
  <si>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</si>
  <si>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</si>
  <si>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</si>
  <si>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</si>
  <si>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</si>
  <si>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</si>
  <si>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</si>
  <si>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</si>
  <si>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</si>
  <si>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</si>
  <si>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</si>
  <si>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</si>
  <si>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</si>
  <si>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</si>
  <si>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</si>
  <si>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</si>
  <si>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</si>
  <si>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</si>
  <si>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</si>
  <si>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</si>
  <si>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</si>
  <si>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</si>
  <si>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</si>
  <si>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</si>
  <si>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</si>
  <si>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</si>
  <si>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</si>
  <si>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</si>
  <si>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</si>
  <si>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</si>
  <si>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</si>
  <si>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</si>
  <si>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</si>
  <si>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</si>
  <si>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</si>
  <si>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</si>
  <si>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</si>
  <si>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</si>
  <si>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</si>
  <si>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</si>
  <si>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</si>
  <si>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</si>
  <si>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</si>
  <si>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</si>
  <si>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</si>
  <si>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</si>
  <si>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</si>
  <si>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</si>
  <si>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</si>
  <si>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</si>
  <si>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</si>
  <si>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</si>
  <si>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</si>
  <si>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</si>
  <si>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</si>
  <si>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</si>
  <si>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</si>
  <si>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</si>
  <si>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</si>
  <si>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</si>
  <si>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</si>
  <si>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</si>
  <si>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</si>
  <si>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</si>
  <si>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</si>
  <si>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</si>
  <si>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</si>
  <si>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</si>
  <si>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</si>
  <si>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</si>
  <si>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</si>
  <si>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</si>
  <si>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</si>
  <si>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</si>
  <si>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</si>
  <si>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</si>
  <si>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</si>
  <si>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</si>
  <si>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</si>
  <si>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</si>
  <si>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</si>
  <si>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</si>
  <si>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</si>
  <si>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</si>
  <si>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</si>
  <si>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</si>
  <si>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</si>
  <si>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</si>
  <si>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</si>
  <si>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</si>
  <si>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</si>
  <si>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</si>
  <si>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</si>
  <si>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</si>
  <si>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</si>
  <si>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</si>
  <si>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</si>
  <si>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</si>
  <si>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</si>
  <si>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</si>
  <si>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</si>
  <si>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</si>
  <si>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</si>
  <si>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</si>
  <si>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</si>
  <si>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</si>
  <si>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</si>
  <si>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</si>
  <si>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</si>
  <si>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</si>
  <si>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</si>
  <si>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</si>
  <si>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</si>
  <si>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</si>
  <si>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</si>
  <si>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</si>
  <si>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</si>
  <si>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</si>
  <si>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</si>
  <si>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</si>
  <si>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</si>
  <si>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</si>
  <si>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</si>
  <si>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</si>
  <si>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</si>
  <si>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</si>
  <si>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</si>
  <si>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</si>
  <si>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</si>
  <si>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</si>
  <si>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</si>
  <si>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</si>
  <si>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</si>
  <si>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</si>
  <si>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</si>
  <si>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</si>
  <si>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</si>
  <si>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</si>
  <si>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</si>
  <si>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</si>
  <si>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</si>
  <si>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</si>
  <si>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</si>
  <si>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</si>
  <si>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</si>
  <si>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</si>
  <si>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</si>
  <si>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</si>
  <si>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</si>
  <si>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</si>
  <si>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</si>
  <si>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</si>
  <si>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</si>
  <si>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</si>
  <si>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</si>
  <si>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</si>
  <si>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</si>
  <si>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</si>
  <si>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</si>
  <si>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</si>
  <si>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</si>
  <si>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</si>
  <si>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</si>
  <si>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</si>
  <si>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</si>
  <si>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</si>
  <si>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</si>
  <si>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</si>
  <si>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</si>
  <si>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</si>
  <si>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</si>
  <si>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</si>
  <si>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</si>
  <si>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</si>
  <si>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</si>
  <si>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</si>
  <si>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</si>
  <si>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</si>
  <si>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</si>
  <si>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</si>
  <si>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</si>
  <si>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</si>
  <si>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</si>
  <si>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</si>
  <si>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</si>
  <si>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</si>
  <si>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</si>
  <si>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</si>
  <si>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</si>
  <si>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</si>
  <si>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</si>
  <si>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</si>
  <si>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</si>
  <si>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</si>
  <si>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</si>
  <si>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</si>
  <si>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</si>
  <si>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</si>
  <si>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</si>
  <si>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</si>
  <si>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</si>
  <si>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</si>
  <si>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</si>
  <si>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</si>
  <si>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</si>
  <si>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</si>
  <si>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</si>
  <si>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</si>
  <si>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</si>
  <si>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</si>
  <si>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</si>
  <si>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</si>
  <si>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</si>
  <si>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</si>
  <si>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</si>
  <si>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</si>
  <si>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</si>
  <si>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</si>
  <si>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</si>
  <si>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</si>
  <si>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</si>
  <si>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</si>
  <si>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</si>
  <si>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</si>
  <si>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</si>
  <si>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</si>
  <si>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</si>
  <si>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</si>
  <si>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</si>
  <si>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</si>
  <si>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</si>
  <si>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</si>
  <si>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</si>
  <si>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</si>
  <si>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</si>
  <si>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</si>
  <si>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</si>
  <si>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</si>
  <si>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</si>
  <si>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</si>
  <si>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</si>
  <si>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</si>
  <si>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</si>
  <si>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</si>
  <si>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</si>
  <si>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</si>
  <si>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</si>
  <si>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</si>
  <si>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</si>
  <si>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</si>
  <si>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</si>
  <si>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</si>
  <si>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</si>
  <si>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</si>
  <si>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</si>
  <si>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</si>
  <si>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</si>
  <si>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</si>
  <si>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</si>
  <si>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</si>
  <si>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</si>
  <si>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</si>
  <si>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</si>
  <si>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</si>
  <si>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</si>
  <si>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</si>
  <si>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</si>
  <si>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</si>
  <si>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</si>
  <si>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</si>
  <si>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</si>
  <si>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</si>
  <si>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</si>
  <si>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</si>
  <si>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</si>
  <si>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</si>
  <si>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</si>
  <si>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</si>
  <si>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</si>
  <si>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</si>
  <si>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</si>
  <si>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</si>
  <si>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</si>
  <si>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</si>
  <si>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</si>
  <si>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</si>
  <si>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</si>
  <si>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</si>
  <si>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</si>
  <si>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</si>
  <si>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</si>
  <si>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</si>
  <si>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</si>
  <si>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</si>
  <si>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</si>
  <si>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</si>
  <si>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</si>
  <si>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</si>
  <si>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</si>
  <si>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</si>
  <si>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</si>
  <si>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</si>
  <si>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</si>
  <si>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</si>
  <si>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</si>
  <si>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</si>
  <si>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</si>
  <si>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</si>
  <si>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</si>
  <si>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</si>
  <si>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</si>
  <si>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</si>
  <si>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</si>
  <si>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</si>
  <si>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</si>
  <si>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</si>
  <si>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</si>
  <si>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</si>
  <si>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</si>
  <si>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</si>
  <si>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</si>
  <si>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</si>
  <si>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</si>
  <si>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</si>
  <si>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</si>
  <si>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</si>
  <si>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</si>
  <si>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</si>
  <si>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</si>
  <si>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</si>
  <si>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</si>
  <si>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</si>
  <si>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</si>
  <si>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</si>
  <si>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</si>
  <si>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</si>
  <si>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</si>
  <si>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</si>
  <si>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</si>
  <si>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</si>
  <si>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</si>
  <si>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</si>
  <si>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</si>
  <si>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</si>
  <si>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</si>
  <si>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</si>
  <si>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</si>
  <si>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</si>
  <si>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</si>
  <si>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</si>
  <si>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</si>
  <si>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</si>
  <si>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</si>
  <si>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</si>
  <si>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</si>
  <si>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</si>
  <si>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</si>
  <si>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</si>
  <si>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</si>
  <si>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</si>
  <si>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</si>
  <si>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</si>
  <si>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</si>
  <si>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</si>
  <si>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</si>
  <si>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</si>
  <si>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</si>
  <si>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</si>
  <si>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</si>
  <si>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</si>
  <si>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</si>
  <si>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</si>
  <si>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</si>
  <si>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</si>
  <si>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</si>
  <si>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</si>
  <si>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</si>
  <si>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</si>
  <si>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</si>
  <si>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</si>
  <si>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</si>
  <si>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</si>
  <si>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</si>
  <si>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</si>
  <si>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</si>
  <si>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</si>
  <si>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</si>
  <si>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</si>
  <si>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</si>
  <si>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</si>
  <si>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</si>
  <si>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</si>
  <si>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</si>
  <si>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</si>
  <si>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</si>
  <si>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</si>
  <si>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</si>
  <si>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</si>
  <si>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</si>
  <si>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</si>
  <si>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</si>
  <si>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</si>
  <si>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</si>
  <si>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</si>
  <si>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</si>
  <si>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</si>
  <si>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</si>
  <si>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</si>
  <si>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</si>
  <si>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</si>
  <si>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</si>
  <si>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</si>
  <si>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</si>
  <si>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</si>
  <si>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</si>
  <si>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</si>
  <si>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</si>
  <si>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</si>
  <si>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</si>
  <si>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</si>
  <si>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</si>
  <si>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</si>
  <si>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</si>
  <si>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</si>
  <si>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</si>
  <si>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</si>
  <si>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</si>
  <si>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</si>
  <si>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</si>
  <si>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</si>
  <si>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</si>
  <si>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</si>
  <si>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</si>
  <si>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</si>
  <si>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</si>
  <si>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</si>
  <si>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</si>
  <si>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</si>
  <si>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</si>
  <si>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</si>
  <si>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</si>
  <si>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</si>
  <si>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</si>
  <si>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</si>
  <si>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</si>
  <si>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</si>
  <si>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</si>
  <si>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</si>
  <si>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</si>
  <si>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</si>
  <si>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</si>
  <si>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</si>
  <si>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</si>
  <si>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</si>
  <si>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</si>
  <si>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</si>
  <si>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</si>
  <si>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</si>
  <si>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</si>
  <si>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</si>
  <si>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</si>
  <si>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</si>
  <si>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</si>
  <si>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</si>
  <si>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</si>
  <si>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</si>
  <si>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</si>
  <si>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</si>
  <si>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</si>
  <si>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</si>
  <si>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</si>
  <si>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</si>
  <si>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</si>
  <si>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</si>
  <si>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</si>
  <si>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</si>
  <si>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</si>
  <si>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</si>
  <si>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</si>
  <si>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</si>
  <si>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</si>
  <si>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</si>
  <si>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</si>
  <si>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</si>
  <si>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</si>
  <si>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</si>
  <si>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</si>
  <si>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</si>
  <si>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</si>
  <si>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</si>
  <si>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</si>
  <si>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</si>
  <si>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</si>
  <si>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</si>
  <si>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</si>
  <si>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</si>
  <si>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</si>
  <si>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</si>
  <si>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</si>
  <si>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</si>
  <si>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</si>
  <si>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</si>
  <si>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</si>
  <si>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</si>
  <si>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</si>
  <si>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</si>
  <si>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</si>
  <si>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</si>
  <si>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</si>
  <si>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</si>
  <si>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</si>
  <si>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</si>
  <si>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</si>
  <si>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</si>
  <si>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</si>
  <si>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</si>
  <si>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</si>
  <si>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</si>
  <si>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</si>
  <si>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</si>
  <si>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</si>
  <si>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</si>
  <si>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</si>
  <si>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</si>
  <si>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</si>
  <si>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</si>
  <si>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</si>
  <si>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</si>
  <si>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</si>
  <si>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</si>
  <si>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</si>
  <si>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</si>
  <si>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</si>
  <si>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</si>
  <si>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</si>
  <si>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</si>
  <si>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</si>
  <si>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</si>
  <si>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</si>
  <si>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</si>
  <si>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</si>
  <si>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</si>
  <si>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</si>
  <si>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</si>
  <si>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</si>
  <si>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</si>
  <si>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</si>
  <si>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</si>
  <si>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</si>
  <si>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</si>
  <si>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</si>
  <si>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</si>
  <si>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</si>
  <si>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</si>
  <si>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</si>
  <si>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</si>
  <si>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</si>
  <si>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</si>
  <si>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</si>
  <si>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</si>
  <si>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</si>
  <si>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</si>
  <si>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</si>
  <si>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</si>
  <si>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</si>
  <si>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</si>
  <si>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</si>
  <si>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</si>
  <si>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</si>
  <si>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</si>
  <si>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</si>
  <si>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</si>
  <si>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</si>
  <si>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</si>
  <si>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</si>
  <si>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</si>
  <si>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</si>
  <si>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</si>
  <si>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</si>
  <si>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</si>
  <si>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</si>
  <si>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</si>
  <si>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</si>
  <si>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</si>
  <si>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</si>
  <si>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</si>
  <si>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</si>
  <si>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</si>
  <si>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</si>
  <si>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</si>
  <si>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</si>
  <si>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</si>
  <si>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</si>
  <si>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</si>
  <si>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</si>
  <si>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</si>
  <si>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</si>
  <si>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</si>
  <si>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</si>
  <si>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</si>
  <si>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</si>
  <si>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</si>
  <si>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</si>
  <si>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</si>
  <si>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</si>
  <si>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</si>
  <si>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</si>
  <si>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</si>
  <si>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</si>
  <si>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</si>
  <si>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</si>
  <si>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</si>
  <si>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</si>
  <si>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</si>
  <si>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</si>
  <si>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</si>
  <si>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</si>
  <si>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</si>
  <si>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</si>
  <si>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</si>
  <si>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</si>
  <si>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</si>
  <si>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</si>
  <si>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</si>
  <si>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</si>
  <si>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</si>
  <si>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</si>
  <si>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</si>
  <si>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</si>
  <si>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</si>
  <si>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</si>
  <si>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</si>
  <si>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</si>
  <si>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</si>
  <si>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</si>
  <si>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</si>
  <si>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</si>
  <si>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</si>
  <si>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</si>
  <si>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</si>
  <si>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</si>
  <si>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</si>
  <si>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</si>
  <si>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</si>
  <si>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</si>
  <si>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</si>
  <si>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</si>
  <si>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</si>
  <si>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</si>
  <si>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</si>
  <si>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</si>
  <si>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</si>
  <si>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</si>
  <si>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</si>
  <si>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</si>
  <si>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</si>
  <si>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</si>
  <si>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</si>
  <si>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</si>
  <si>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</si>
  <si>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</si>
  <si>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</si>
  <si>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</si>
  <si>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</si>
  <si>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</si>
  <si>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</si>
  <si>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</si>
  <si>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</si>
  <si>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</si>
  <si>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</si>
  <si>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</si>
  <si>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</si>
  <si>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</si>
  <si>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</si>
  <si>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</si>
  <si>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</si>
  <si>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</si>
  <si>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</si>
  <si>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</si>
  <si>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</si>
  <si>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</si>
  <si>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</si>
  <si>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</si>
  <si>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</si>
  <si>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</si>
  <si>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</si>
  <si>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</si>
  <si>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</si>
  <si>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</si>
  <si>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</si>
  <si>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</si>
  <si>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</si>
  <si>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</si>
  <si>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</si>
  <si>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</si>
  <si>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</si>
  <si>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</si>
  <si>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</si>
  <si>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</si>
  <si>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</si>
  <si>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</si>
  <si>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</si>
  <si>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</si>
  <si>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</si>
  <si>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</si>
  <si>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</si>
  <si>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</si>
  <si>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</si>
  <si>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</si>
  <si>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</si>
  <si>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</si>
  <si>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</si>
  <si>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</si>
  <si>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</si>
  <si>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</si>
  <si>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</si>
  <si>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</si>
  <si>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</si>
  <si>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</si>
  <si>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</si>
  <si>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</si>
  <si>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</si>
  <si>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</si>
  <si>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</si>
  <si>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</si>
  <si>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</si>
  <si>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</si>
  <si>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</si>
  <si>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</si>
  <si>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</si>
  <si>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</si>
  <si>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</si>
  <si>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</si>
  <si>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</si>
  <si>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</si>
  <si>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</si>
  <si>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</si>
  <si>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</si>
  <si>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</si>
  <si>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</si>
  <si>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</si>
  <si>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</si>
  <si>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</si>
  <si>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</si>
  <si>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</si>
  <si>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</si>
  <si>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</si>
  <si>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</si>
  <si>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</si>
  <si>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</si>
  <si>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</si>
  <si>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</si>
  <si>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</si>
  <si>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</si>
  <si>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</si>
  <si>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</si>
  <si>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</si>
  <si>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</si>
  <si>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</si>
  <si>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</si>
  <si>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</si>
  <si>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</si>
  <si>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</si>
  <si>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</si>
  <si>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</si>
  <si>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</si>
  <si>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</si>
  <si>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</si>
  <si>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</si>
  <si>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</si>
  <si>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</si>
  <si>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</si>
  <si>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</si>
  <si>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</si>
  <si>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</si>
  <si>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</si>
  <si>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</si>
  <si>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</si>
  <si>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</si>
  <si>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</si>
  <si>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</si>
  <si>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</si>
  <si>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</si>
  <si>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</si>
  <si>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</si>
  <si>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</si>
  <si>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</si>
  <si>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</si>
  <si>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</si>
  <si>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</si>
  <si>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</si>
  <si>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</si>
  <si>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</si>
  <si>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</si>
  <si>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</si>
  <si>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</si>
  <si>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</si>
  <si>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</si>
  <si>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</si>
  <si>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</si>
  <si>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</si>
  <si>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</si>
  <si>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</si>
  <si>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</si>
  <si>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</si>
  <si>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</si>
  <si>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</si>
  <si>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</si>
  <si>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</si>
  <si>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</si>
  <si>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</si>
  <si>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</si>
  <si>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</si>
  <si>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</si>
  <si>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</si>
  <si>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</si>
  <si>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</si>
  <si>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</si>
  <si>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</si>
  <si>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</si>
  <si>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</si>
  <si>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</si>
  <si>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</si>
  <si>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</si>
  <si>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</si>
  <si>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</si>
  <si>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</si>
  <si>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</si>
  <si>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</si>
  <si>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</si>
  <si>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</si>
  <si>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</si>
  <si>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</si>
  <si>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</si>
  <si>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</si>
  <si>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</si>
  <si>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</si>
  <si>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</si>
  <si>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</si>
  <si>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</si>
  <si>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</si>
  <si>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</si>
  <si>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</si>
  <si>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</si>
  <si>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</si>
  <si>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</si>
  <si>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</si>
  <si>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</si>
  <si>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</si>
  <si>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</si>
  <si>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</si>
  <si>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</si>
  <si>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</si>
  <si>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</si>
  <si>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</si>
  <si>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</si>
  <si>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</si>
  <si>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</si>
  <si>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</si>
  <si>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</si>
  <si>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</si>
  <si>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</si>
  <si>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</si>
  <si>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</si>
  <si>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</si>
  <si>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</si>
  <si>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</si>
  <si>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</si>
  <si>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</si>
  <si>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</si>
  <si>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</si>
  <si>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</si>
  <si>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</si>
  <si>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</si>
  <si>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</si>
  <si>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</si>
  <si>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</si>
  <si>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</si>
  <si>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</si>
  <si>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</si>
  <si>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</si>
  <si>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</si>
  <si>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</si>
  <si>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</si>
  <si>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</si>
  <si>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</si>
  <si>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</si>
  <si>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</si>
  <si>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</si>
  <si>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</si>
  <si>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</si>
  <si>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</si>
  <si>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</si>
  <si>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</si>
  <si>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</si>
  <si>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</si>
  <si>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</si>
  <si>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</si>
  <si>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</si>
  <si>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</si>
  <si>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</si>
  <si>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</si>
  <si>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</si>
  <si>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</si>
  <si>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</si>
  <si>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</si>
  <si>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</si>
  <si>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</si>
  <si>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</si>
  <si>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</si>
  <si>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</si>
  <si>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</si>
  <si>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</si>
  <si>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</si>
  <si>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</si>
  <si>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</si>
  <si>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</si>
  <si>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</si>
  <si>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</si>
  <si>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</si>
  <si>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</si>
  <si>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</si>
  <si>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</si>
  <si>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</si>
  <si>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</si>
  <si>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</si>
  <si>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</si>
  <si>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</si>
  <si>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</si>
  <si>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</si>
  <si>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</si>
  <si>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</si>
  <si>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</si>
  <si>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</si>
  <si>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</si>
  <si>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</si>
  <si>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</si>
  <si>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</si>
  <si>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</si>
  <si>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</si>
  <si>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</si>
  <si>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</si>
  <si>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</si>
  <si>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</si>
  <si>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</si>
  <si>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</si>
  <si>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</si>
  <si>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</si>
  <si>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</si>
  <si>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</si>
  <si>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</si>
  <si>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</si>
  <si>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</si>
  <si>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</si>
  <si>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</si>
  <si>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</si>
  <si>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</si>
  <si>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</si>
  <si>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</si>
  <si>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</si>
  <si>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</si>
  <si>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</si>
  <si>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</si>
  <si>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</si>
  <si>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</si>
  <si>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</si>
  <si>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</si>
  <si>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</si>
  <si>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</si>
  <si>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</si>
  <si>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</si>
  <si>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</si>
  <si>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</si>
  <si>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</si>
  <si>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</si>
  <si>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</si>
  <si>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</si>
  <si>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</si>
  <si>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</si>
  <si>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</si>
  <si>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</si>
  <si>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</si>
  <si>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</si>
  <si>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</si>
  <si>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</si>
  <si>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</si>
  <si>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</si>
  <si>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</si>
  <si>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</si>
  <si>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</si>
  <si>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</si>
  <si>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</si>
  <si>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</si>
  <si>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</si>
  <si>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</si>
  <si>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</si>
  <si>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</si>
  <si>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</si>
  <si>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</si>
  <si>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</si>
  <si>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</si>
  <si>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</si>
  <si>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</si>
  <si>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</si>
  <si>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</si>
  <si>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</si>
  <si>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</si>
  <si>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</si>
  <si>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</si>
  <si>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</si>
  <si>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</si>
  <si>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</si>
  <si>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</si>
  <si>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</si>
  <si>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</si>
  <si>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</si>
  <si>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</si>
  <si>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</si>
  <si>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</si>
  <si>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</si>
  <si>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</si>
  <si>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</si>
  <si>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</si>
  <si>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</si>
  <si>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</si>
  <si>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</si>
  <si>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</si>
  <si>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</si>
  <si>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</si>
  <si>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</si>
  <si>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</si>
  <si>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</si>
  <si>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</si>
  <si>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</si>
  <si>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</si>
  <si>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</si>
  <si>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</si>
  <si>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</si>
  <si>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</si>
  <si>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</si>
  <si>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</si>
  <si>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</si>
  <si>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</si>
  <si>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</si>
  <si>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</si>
  <si>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</si>
  <si>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</si>
  <si>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</si>
  <si>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</si>
  <si>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</si>
  <si>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</si>
  <si>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</si>
  <si>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</si>
  <si>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</si>
  <si>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</si>
  <si>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</si>
  <si>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</si>
  <si>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</si>
  <si>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</si>
  <si>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</si>
  <si>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</si>
  <si>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</si>
  <si>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</si>
  <si>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</si>
  <si>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</si>
  <si>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</si>
  <si>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</si>
  <si>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</si>
  <si>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</si>
  <si>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</si>
  <si>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</si>
  <si>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</si>
  <si>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</si>
  <si>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</si>
  <si>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</si>
  <si>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</si>
  <si>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</si>
  <si>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</si>
  <si>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</si>
  <si>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</si>
  <si>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</si>
  <si>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</si>
  <si>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</si>
  <si>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</si>
  <si>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</si>
  <si>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</si>
  <si>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</si>
  <si>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</si>
  <si>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</si>
  <si>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</si>
  <si>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</si>
  <si>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</si>
  <si>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</si>
  <si>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</si>
  <si>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</si>
  <si>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</si>
  <si>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</si>
  <si>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</si>
  <si>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</si>
  <si>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</si>
  <si>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</si>
  <si>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</si>
  <si>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</si>
  <si>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</si>
  <si>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</si>
  <si>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</si>
  <si>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</si>
  <si>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</si>
  <si>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</si>
  <si>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</si>
  <si>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</si>
  <si>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</si>
  <si>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</si>
  <si>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</si>
  <si>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</si>
  <si>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</si>
  <si>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</si>
  <si>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</si>
  <si>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</si>
  <si>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</si>
  <si>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</si>
  <si>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</si>
  <si>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</si>
  <si>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</si>
  <si>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</si>
  <si>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</si>
  <si>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</si>
  <si>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</si>
  <si>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</si>
  <si>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</si>
  <si>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</si>
  <si>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</si>
  <si>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</si>
  <si>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</si>
  <si>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</si>
  <si>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</si>
  <si>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</si>
  <si>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</si>
  <si>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</si>
  <si>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</si>
  <si>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</si>
  <si>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</si>
  <si>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</si>
  <si>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</si>
  <si>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</si>
  <si>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</si>
  <si>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</si>
  <si>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</si>
  <si>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</si>
  <si>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</si>
  <si>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</si>
  <si>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</si>
  <si>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</si>
  <si>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</si>
  <si>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</si>
  <si>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</si>
  <si>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</si>
  <si>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</si>
  <si>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</si>
  <si>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</si>
  <si>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</si>
  <si>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</si>
  <si>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</si>
  <si>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</si>
  <si>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</si>
  <si>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</si>
  <si>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</si>
  <si>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</si>
  <si>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</si>
  <si>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</si>
  <si>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</si>
  <si>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</si>
  <si>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</si>
  <si>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</si>
  <si>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</si>
  <si>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</si>
  <si>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</si>
  <si>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</si>
  <si>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</si>
  <si>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</si>
  <si>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</si>
  <si>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</si>
  <si>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</si>
  <si>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</si>
  <si>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</si>
  <si>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</si>
  <si>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</si>
  <si>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</si>
  <si>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</si>
  <si>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</si>
  <si>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</si>
  <si>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</si>
  <si>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</si>
  <si>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</si>
  <si>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</si>
  <si>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</si>
  <si>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</si>
  <si>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</si>
  <si>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</si>
  <si>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</si>
  <si>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</si>
  <si>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</si>
  <si>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</si>
  <si>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</si>
  <si>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</si>
  <si>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</si>
  <si>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</si>
  <si>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</si>
  <si>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</si>
  <si>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</si>
  <si>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</si>
  <si>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</si>
  <si>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</si>
  <si>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</si>
  <si>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</si>
  <si>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</si>
  <si>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</si>
  <si>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</si>
  <si>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</si>
  <si>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</si>
  <si>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</si>
  <si>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</si>
  <si>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</si>
  <si>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</si>
  <si>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</si>
  <si>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</si>
  <si>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</si>
  <si>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</si>
  <si>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</si>
  <si>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</si>
  <si>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</si>
  <si>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</si>
  <si>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</si>
  <si>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</si>
  <si>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</si>
  <si>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</si>
  <si>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</si>
  <si>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</si>
  <si>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</si>
  <si>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</si>
  <si>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</si>
  <si>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</si>
  <si>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</si>
  <si>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</si>
  <si>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</si>
  <si>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</si>
  <si>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</si>
  <si>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</si>
  <si>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</si>
  <si>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</si>
  <si>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</si>
  <si>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</si>
  <si>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</si>
  <si>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</si>
  <si>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</si>
  <si>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</si>
  <si>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</si>
  <si>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</si>
  <si>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</si>
  <si>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</si>
  <si>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</si>
  <si>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</si>
  <si>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</si>
  <si>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</si>
  <si>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</si>
  <si>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</si>
  <si>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</si>
  <si>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</si>
  <si>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</si>
  <si>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</si>
  <si>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</si>
  <si>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</si>
  <si>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</si>
  <si>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</si>
  <si>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</si>
  <si>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</si>
  <si>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</si>
  <si>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</si>
  <si>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</si>
  <si>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</si>
  <si>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</si>
  <si>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</si>
  <si>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</si>
  <si>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</si>
  <si>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</si>
  <si>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</si>
  <si>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</si>
  <si>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</si>
  <si>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</si>
  <si>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</si>
  <si>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</si>
  <si>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</si>
  <si>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</si>
  <si>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</si>
  <si>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</si>
  <si>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</si>
  <si>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</si>
  <si>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</si>
  <si>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</si>
  <si>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</si>
  <si>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</si>
  <si>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</si>
  <si>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</si>
  <si>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</si>
  <si>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</si>
  <si>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</si>
  <si>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</si>
  <si>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</si>
  <si>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</si>
  <si>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</si>
  <si>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</si>
  <si>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</si>
  <si>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</si>
  <si>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</si>
  <si>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</si>
  <si>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</si>
  <si>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</si>
  <si>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</si>
  <si>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</si>
  <si>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</si>
  <si>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</si>
  <si>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</si>
  <si>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</si>
  <si>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</si>
  <si>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</si>
  <si>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</si>
  <si>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</si>
  <si>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</si>
  <si>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</si>
  <si>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</si>
  <si>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</si>
  <si>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</si>
  <si>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</si>
  <si>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</si>
  <si>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</si>
  <si>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</si>
  <si>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</si>
  <si>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</si>
  <si>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</si>
  <si>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</si>
  <si>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</si>
  <si>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</si>
  <si>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</si>
  <si>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</si>
  <si>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</si>
  <si>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</si>
  <si>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</si>
  <si>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</si>
  <si>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</si>
  <si>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</si>
  <si>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</si>
  <si>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</si>
  <si>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</si>
  <si>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</si>
  <si>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</si>
  <si>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</si>
  <si>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</si>
  <si>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</si>
  <si>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</si>
  <si>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</si>
  <si>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</si>
  <si>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</si>
  <si>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</si>
  <si>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</si>
  <si>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</si>
  <si>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</si>
  <si>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</si>
  <si>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</si>
  <si>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</si>
  <si>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</si>
  <si>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</si>
  <si>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</si>
  <si>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</si>
  <si>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</si>
  <si>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</si>
  <si>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</si>
  <si>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</si>
  <si>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</si>
  <si>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</si>
  <si>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</si>
  <si>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</si>
  <si>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</si>
  <si>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</si>
  <si>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</si>
  <si>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</si>
  <si>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</si>
  <si>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</si>
  <si>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</si>
  <si>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</si>
  <si>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</si>
  <si>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</si>
  <si>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</si>
  <si>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</si>
  <si>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</si>
  <si>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</si>
  <si>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</si>
  <si>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</si>
  <si>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</si>
  <si>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</si>
  <si>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</si>
  <si>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</si>
  <si>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</si>
  <si>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</si>
  <si>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</si>
  <si>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</si>
  <si>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</si>
  <si>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</si>
  <si>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</si>
  <si>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</si>
  <si>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</si>
  <si>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</si>
  <si>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</si>
  <si>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</si>
  <si>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</si>
  <si>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</si>
  <si>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</si>
  <si>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</si>
  <si>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</si>
  <si>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</si>
  <si>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</si>
  <si>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</si>
  <si>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</si>
  <si>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</si>
  <si>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</si>
  <si>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</si>
  <si>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</si>
  <si>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</si>
  <si>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</si>
  <si>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</si>
  <si>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</si>
  <si>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</si>
  <si>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</si>
  <si>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</si>
  <si>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</si>
  <si>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</si>
  <si>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</si>
  <si>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</si>
  <si>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</si>
  <si>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</si>
  <si>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</si>
  <si>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</si>
  <si>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</si>
  <si>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</si>
  <si>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</si>
  <si>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</si>
  <si>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</si>
  <si>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</si>
  <si>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</si>
  <si>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</si>
  <si>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</si>
  <si>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</si>
  <si>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</si>
  <si>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</si>
  <si>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</si>
  <si>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</si>
  <si>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</si>
  <si>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</si>
  <si>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</si>
  <si>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</si>
  <si>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</si>
  <si>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</si>
  <si>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</si>
  <si>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</si>
  <si>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</si>
  <si>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</si>
  <si>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</si>
  <si>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</si>
  <si>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</si>
  <si>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</si>
  <si>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</si>
  <si>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</si>
  <si>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</si>
  <si>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</si>
  <si>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</si>
  <si>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</si>
  <si>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</si>
  <si>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</si>
  <si>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</si>
  <si>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</si>
  <si>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</si>
  <si>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</si>
  <si>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</si>
  <si>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</si>
  <si>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</si>
  <si>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</si>
  <si>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</si>
  <si>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</si>
  <si>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</si>
  <si>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</si>
  <si>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</si>
  <si>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</si>
  <si>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</si>
  <si>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</si>
  <si>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</si>
  <si>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</si>
  <si>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</si>
  <si>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</si>
  <si>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</si>
  <si>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</si>
  <si>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</si>
  <si>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</si>
  <si>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</si>
  <si>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</si>
  <si>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</si>
  <si>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</si>
  <si>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</si>
  <si>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</si>
  <si>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</si>
  <si>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</si>
  <si>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</si>
  <si>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</si>
  <si>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</si>
  <si>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</si>
  <si>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</si>
  <si>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</si>
  <si>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</si>
  <si>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</si>
  <si>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</si>
  <si>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</si>
  <si>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</si>
  <si>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</si>
  <si>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</si>
  <si>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</si>
  <si>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</si>
  <si>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</si>
  <si>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</si>
  <si>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</si>
  <si>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</si>
  <si>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</si>
  <si>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</si>
  <si>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</si>
  <si>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</si>
  <si>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</si>
  <si>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</si>
  <si>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</si>
  <si>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</si>
  <si>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</si>
  <si>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</si>
  <si>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</si>
  <si>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</si>
  <si>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</si>
  <si>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</si>
  <si>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</si>
  <si>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</si>
  <si>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</si>
  <si>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</si>
  <si>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</si>
  <si>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</si>
  <si>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</si>
  <si>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</si>
  <si>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</si>
  <si>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</si>
  <si>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</si>
  <si>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</si>
  <si>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</si>
  <si>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</si>
  <si>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</si>
  <si>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</si>
  <si>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</si>
  <si>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</si>
  <si>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</si>
  <si>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</si>
  <si>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</si>
  <si>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</si>
  <si>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</si>
  <si>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</si>
  <si>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</si>
  <si>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</si>
  <si>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</si>
  <si>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</si>
  <si>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</si>
  <si>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</si>
  <si>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</si>
  <si>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</si>
  <si>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</si>
  <si>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</si>
  <si>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</si>
  <si>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</si>
  <si>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</si>
  <si>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</si>
  <si>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</si>
  <si>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</si>
  <si>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</si>
  <si>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</si>
  <si>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</si>
  <si>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</si>
  <si>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</si>
  <si>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</si>
  <si>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</si>
  <si>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</si>
  <si>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</si>
  <si>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</si>
  <si>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</si>
  <si>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</si>
  <si>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</si>
  <si>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</si>
  <si>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</si>
  <si>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</si>
  <si>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</si>
  <si>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</si>
  <si>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</si>
  <si>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</si>
  <si>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</si>
  <si>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</si>
  <si>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</si>
  <si>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</si>
  <si>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</si>
  <si>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</si>
  <si>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</si>
  <si>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</si>
  <si>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</si>
  <si>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</si>
  <si>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</si>
  <si>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</si>
  <si>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</si>
  <si>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</si>
  <si>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</si>
  <si>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</si>
  <si>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</si>
  <si>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</si>
  <si>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</si>
  <si>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</si>
  <si>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</si>
  <si>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</si>
  <si>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</si>
  <si>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</si>
  <si>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</si>
  <si>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</si>
  <si>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</si>
  <si>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</si>
  <si>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</si>
  <si>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</si>
  <si>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</si>
  <si>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</si>
  <si>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</si>
  <si>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</si>
  <si>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</si>
  <si>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</si>
  <si>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</si>
  <si>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</si>
  <si>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</si>
  <si>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</si>
  <si>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</si>
  <si>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</si>
  <si>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</si>
  <si>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</si>
  <si>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</si>
  <si>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</si>
  <si>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</si>
  <si>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</si>
  <si>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</si>
  <si>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</si>
  <si>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</si>
  <si>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</si>
  <si>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</si>
  <si>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</si>
  <si>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</si>
  <si>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</si>
  <si>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</si>
  <si>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</si>
  <si>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</si>
  <si>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</si>
  <si>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</si>
  <si>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</si>
  <si>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</si>
  <si>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</si>
  <si>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</si>
  <si>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</si>
  <si>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</si>
  <si>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</si>
  <si>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</si>
  <si>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</si>
  <si>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</si>
  <si>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</si>
  <si>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</si>
  <si>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</si>
  <si>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</si>
  <si>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</si>
  <si>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</si>
  <si>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</si>
  <si>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</si>
  <si>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</si>
  <si>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</si>
  <si>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</si>
  <si>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</si>
  <si>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</si>
  <si>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</si>
  <si>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</si>
  <si>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</si>
  <si>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</si>
  <si>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</si>
  <si>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</si>
  <si>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</si>
  <si>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</si>
  <si>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</si>
  <si>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</si>
  <si>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</si>
  <si>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</si>
  <si>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</si>
  <si>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</si>
  <si>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</si>
  <si>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</si>
  <si>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</si>
  <si>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</si>
  <si>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</si>
  <si>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</si>
  <si>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</si>
  <si>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</si>
  <si>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</si>
  <si>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</si>
  <si>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</si>
  <si>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</si>
  <si>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</si>
  <si>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</si>
  <si>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</si>
  <si>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</si>
  <si>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</si>
  <si>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</si>
  <si>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</si>
  <si>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</si>
  <si>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</si>
  <si>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</si>
  <si>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</si>
  <si>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</si>
  <si>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</si>
  <si>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</si>
  <si>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</si>
  <si>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</si>
  <si>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</si>
  <si>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</si>
  <si>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</si>
  <si>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</si>
  <si>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</si>
  <si>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</si>
  <si>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</si>
  <si>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</si>
  <si>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</si>
  <si>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</si>
  <si>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</si>
  <si>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</si>
  <si>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</si>
  <si>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</si>
  <si>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</si>
  <si>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</si>
  <si>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</si>
  <si>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</si>
  <si>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</si>
  <si>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</si>
  <si>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</si>
  <si>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</si>
  <si>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</si>
  <si>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</si>
  <si>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</si>
  <si>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</si>
  <si>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</si>
  <si>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</si>
  <si>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</si>
  <si>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</si>
  <si>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</si>
  <si>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</si>
  <si>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</si>
  <si>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</si>
  <si>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</si>
  <si>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</si>
  <si>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</si>
  <si>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</si>
  <si>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</si>
  <si>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</si>
  <si>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</si>
  <si>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</si>
  <si>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</si>
  <si>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</si>
  <si>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</si>
  <si>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</si>
  <si>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</si>
  <si>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</si>
  <si>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</si>
  <si>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</si>
  <si>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</si>
  <si>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</si>
  <si>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</si>
  <si>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</si>
  <si>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</si>
  <si>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</si>
  <si>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</si>
  <si>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</si>
  <si>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</si>
  <si>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</si>
  <si>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</si>
  <si>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</si>
  <si>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</si>
  <si>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</si>
  <si>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</si>
  <si>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</si>
  <si>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</si>
  <si>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</si>
  <si>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</si>
  <si>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</si>
  <si>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</si>
  <si>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</si>
  <si>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</si>
  <si>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</si>
  <si>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</si>
  <si>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</si>
  <si>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</si>
  <si>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</si>
  <si>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</si>
  <si>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</si>
  <si>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</si>
  <si>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</si>
  <si>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</si>
  <si>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</si>
  <si>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</si>
  <si>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</si>
  <si>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</si>
  <si>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</si>
  <si>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</si>
  <si>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</si>
  <si>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</si>
  <si>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</si>
  <si>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</si>
  <si>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</si>
  <si>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</si>
  <si>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</si>
  <si>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</si>
  <si>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</si>
  <si>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</si>
  <si>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</si>
  <si>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</si>
  <si>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</si>
  <si>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</si>
  <si>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</si>
  <si>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</si>
  <si>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</si>
  <si>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</si>
  <si>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</si>
  <si>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</si>
  <si>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</si>
  <si>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</si>
  <si>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</si>
  <si>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</si>
  <si>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</si>
  <si>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</si>
  <si>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</si>
  <si>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</si>
  <si>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</si>
  <si>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</si>
  <si>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</si>
  <si>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</si>
  <si>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</si>
  <si>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</si>
  <si>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</si>
  <si>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</si>
  <si>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</si>
  <si>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</si>
  <si>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</si>
  <si>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</si>
  <si>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</si>
  <si>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</si>
  <si>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</si>
  <si>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</si>
  <si>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</si>
  <si>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</si>
  <si>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</si>
  <si>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</si>
  <si>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</si>
  <si>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</si>
  <si>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</si>
  <si>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</si>
  <si>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</si>
  <si>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</si>
  <si>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</si>
  <si>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</si>
  <si>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</si>
  <si>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</si>
  <si>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</si>
  <si>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</si>
  <si>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</si>
  <si>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</si>
  <si>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</si>
  <si>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</si>
  <si>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</si>
  <si>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</si>
  <si>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</si>
  <si>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</si>
  <si>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</si>
  <si>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</si>
  <si>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</si>
  <si>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</si>
  <si>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</si>
  <si>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</si>
  <si>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</si>
  <si>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</si>
  <si>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</si>
  <si>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</si>
  <si>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</si>
  <si>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</si>
  <si>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</si>
  <si>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</si>
  <si>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</si>
  <si>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</si>
  <si>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</si>
  <si>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</si>
  <si>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</si>
  <si>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</si>
  <si>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</si>
  <si>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</si>
  <si>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</si>
  <si>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</si>
  <si>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</si>
  <si>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</si>
  <si>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</si>
  <si>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</si>
  <si>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</si>
  <si>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</si>
  <si>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</si>
  <si>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</si>
  <si>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</si>
  <si>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</si>
  <si>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</si>
  <si>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</si>
  <si>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</si>
  <si>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</si>
  <si>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</si>
  <si>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</si>
  <si>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</si>
  <si>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</si>
  <si>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</si>
  <si>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</si>
  <si>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</si>
  <si>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</si>
  <si>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</si>
  <si>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</si>
  <si>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</si>
  <si>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</si>
  <si>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</si>
  <si>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</si>
  <si>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</si>
  <si>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</si>
  <si>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</si>
  <si>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</si>
  <si>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</si>
  <si>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</si>
  <si>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</si>
  <si>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</si>
  <si>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</si>
  <si>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</si>
  <si>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</si>
  <si>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</si>
  <si>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</si>
  <si>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</si>
  <si>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</si>
  <si>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</si>
  <si>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</si>
  <si>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</si>
  <si>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</si>
  <si>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</si>
  <si>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</si>
  <si>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</si>
  <si>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</si>
  <si>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</si>
  <si>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</si>
  <si>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</si>
  <si>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</si>
  <si>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</si>
  <si>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</si>
  <si>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</si>
  <si>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</si>
  <si>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</si>
  <si>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</si>
  <si>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</si>
  <si>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</si>
  <si>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</si>
  <si>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</si>
  <si>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</si>
  <si>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</si>
  <si>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</si>
  <si>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</si>
  <si>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</si>
  <si>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</si>
  <si>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</si>
  <si>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</si>
  <si>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</si>
  <si>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</si>
  <si>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</si>
  <si>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</si>
  <si>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</si>
  <si>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</si>
  <si>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</si>
  <si>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</si>
  <si>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</si>
  <si>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</si>
  <si>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</si>
  <si>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</si>
  <si>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</si>
  <si>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</si>
  <si>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</si>
  <si>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</si>
  <si>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</si>
  <si>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</si>
  <si>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</si>
  <si>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</si>
  <si>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</si>
  <si>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</si>
  <si>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</si>
  <si>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</si>
  <si>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</si>
  <si>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</si>
  <si>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</si>
  <si>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</si>
  <si>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</si>
  <si>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</si>
  <si>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</si>
  <si>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</si>
  <si>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</si>
  <si>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</si>
  <si>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</si>
  <si>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</si>
  <si>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</si>
  <si>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</si>
  <si>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</si>
  <si>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</si>
  <si>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</si>
  <si>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</si>
  <si>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</si>
  <si>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</si>
  <si>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</si>
  <si>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</si>
  <si>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</si>
  <si>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</si>
  <si>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</si>
  <si>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</si>
  <si>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</si>
  <si>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</si>
  <si>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</si>
  <si>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</si>
  <si>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</si>
  <si>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</si>
  <si>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</si>
  <si>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</si>
  <si>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</si>
  <si>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</si>
  <si>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</si>
  <si>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</si>
  <si>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</si>
  <si>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</si>
  <si>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</si>
  <si>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</si>
  <si>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</si>
  <si>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</si>
  <si>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</si>
  <si>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</si>
  <si>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</si>
  <si>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</si>
  <si>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</si>
  <si>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</si>
  <si>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</si>
  <si>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</si>
  <si>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</si>
  <si>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</si>
  <si>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</si>
  <si>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</si>
  <si>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</si>
  <si>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</si>
  <si>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</si>
  <si>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</si>
  <si>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</si>
  <si>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</si>
  <si>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</si>
  <si>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</si>
  <si>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</si>
  <si>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</si>
  <si>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</si>
  <si>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</si>
  <si>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</si>
  <si>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</si>
  <si>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</si>
  <si>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</si>
  <si>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</si>
  <si>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</si>
  <si>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</si>
  <si>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</si>
  <si>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</si>
  <si>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</si>
  <si>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</si>
  <si>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</si>
  <si>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</si>
  <si>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</si>
  <si>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</si>
  <si>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</si>
  <si>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</si>
  <si>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</si>
  <si>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</si>
  <si>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</si>
  <si>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</si>
  <si>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</si>
  <si>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</si>
  <si>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</si>
  <si>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</si>
  <si>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</si>
  <si>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</si>
  <si>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</si>
  <si>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</si>
  <si>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</si>
  <si>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</si>
  <si>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</si>
  <si>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</si>
  <si>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</si>
  <si>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</si>
  <si>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</si>
  <si>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</si>
  <si>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</si>
  <si>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</si>
  <si>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</si>
  <si>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</si>
  <si>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</si>
  <si>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</si>
  <si>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</si>
  <si>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</si>
  <si>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</si>
  <si>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</si>
  <si>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</si>
  <si>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</si>
  <si>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</si>
  <si>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</si>
  <si>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</si>
  <si>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</si>
  <si>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</si>
  <si>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</si>
  <si>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</si>
  <si>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</si>
  <si>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</si>
  <si>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</si>
  <si>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</si>
  <si>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</si>
  <si>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</si>
  <si>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</si>
  <si>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</si>
  <si>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</si>
  <si>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</si>
  <si>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</si>
  <si>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</si>
  <si>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</si>
  <si>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</si>
  <si>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</si>
  <si>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</si>
  <si>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</si>
  <si>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</si>
  <si>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</si>
  <si>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</si>
  <si>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</si>
  <si>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</si>
  <si>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</si>
  <si>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</si>
  <si>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</si>
  <si>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</si>
  <si>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</si>
  <si>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</si>
  <si>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</si>
  <si>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</si>
  <si>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</si>
  <si>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</si>
  <si>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</si>
  <si>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</si>
  <si>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</si>
  <si>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</si>
  <si>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</si>
  <si>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</si>
  <si>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</si>
  <si>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</si>
  <si>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</si>
  <si>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</si>
  <si>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</si>
  <si>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</si>
  <si>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</si>
  <si>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</si>
  <si>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</si>
  <si>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</si>
  <si>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</si>
  <si>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</si>
  <si>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</si>
  <si>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</si>
  <si>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</si>
  <si>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</si>
  <si>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</si>
  <si>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</si>
  <si>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</si>
  <si>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</si>
  <si>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</si>
  <si>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</si>
  <si>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</si>
  <si>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</si>
  <si>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</si>
  <si>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</si>
  <si>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</si>
  <si>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</si>
  <si>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</si>
  <si>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</si>
  <si>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</si>
  <si>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</si>
  <si>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</si>
  <si>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</si>
  <si>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</si>
  <si>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</si>
  <si>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</si>
  <si>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</si>
  <si>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</si>
  <si>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</si>
  <si>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</si>
  <si>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</si>
  <si>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</si>
  <si>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</si>
  <si>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</si>
  <si>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</si>
  <si>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</si>
  <si>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</si>
  <si>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</si>
  <si>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</si>
  <si>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</si>
  <si>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</si>
  <si>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</si>
  <si>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</si>
  <si>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</si>
  <si>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</si>
  <si>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</si>
  <si>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</si>
  <si>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</si>
  <si>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</si>
  <si>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</si>
  <si>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</si>
  <si>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</si>
  <si>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</si>
  <si>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</si>
  <si>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</si>
  <si>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</si>
  <si>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</si>
  <si>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</si>
  <si>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</si>
  <si>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</si>
  <si>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</si>
  <si>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</si>
  <si>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</si>
  <si>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</si>
  <si>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</si>
  <si>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</si>
  <si>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</si>
  <si>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</si>
  <si>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</si>
  <si>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</si>
  <si>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</si>
  <si>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</si>
  <si>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</si>
  <si>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</si>
  <si>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</si>
  <si>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</si>
  <si>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</si>
  <si>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</si>
  <si>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</si>
  <si>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</si>
  <si>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</si>
  <si>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</si>
  <si>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</si>
  <si>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</si>
  <si>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</si>
  <si>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</si>
  <si>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</si>
  <si>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</si>
  <si>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</si>
  <si>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</si>
  <si>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</si>
  <si>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</si>
  <si>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</si>
  <si>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</si>
  <si>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</si>
  <si>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</si>
  <si>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</si>
  <si>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</si>
  <si>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</si>
  <si>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</si>
  <si>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</si>
  <si>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</si>
  <si>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</si>
  <si>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</si>
  <si>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</si>
  <si>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</si>
  <si>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</si>
  <si>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</si>
  <si>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</si>
  <si>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</si>
  <si>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</si>
  <si>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</si>
  <si>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</si>
  <si>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</si>
  <si>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</si>
  <si>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</si>
  <si>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</si>
  <si>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</si>
  <si>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</si>
  <si>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</si>
  <si>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</si>
  <si>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</si>
  <si>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</si>
  <si>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</si>
  <si>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</si>
  <si>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</si>
  <si>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</si>
  <si>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</si>
  <si>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</si>
  <si>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</si>
  <si>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</si>
  <si>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</si>
  <si>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</si>
  <si>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</si>
  <si>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</si>
  <si>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</si>
  <si>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</si>
  <si>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</si>
  <si>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</si>
  <si>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</si>
  <si>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</si>
  <si>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</si>
  <si>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</si>
  <si>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</si>
  <si>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</si>
  <si>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</si>
  <si>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</si>
  <si>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</si>
  <si>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</si>
  <si>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</si>
  <si>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</si>
  <si>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</si>
  <si>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</si>
  <si>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</si>
  <si>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</si>
  <si>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</si>
  <si>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</si>
  <si>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</si>
  <si>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</si>
  <si>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</si>
  <si>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</si>
  <si>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</si>
  <si>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</si>
  <si>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</si>
  <si>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</si>
  <si>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</si>
  <si>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</si>
  <si>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</si>
  <si>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</si>
  <si>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</si>
  <si>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</si>
  <si>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</si>
  <si>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</si>
  <si>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</si>
  <si>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</si>
  <si>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</si>
  <si>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</si>
  <si>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</si>
  <si>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</si>
  <si>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</si>
  <si>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</si>
  <si>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</si>
  <si>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</si>
  <si>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</si>
  <si>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</si>
  <si>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</si>
  <si>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</si>
  <si>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</si>
  <si>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</si>
  <si>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</si>
  <si>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</si>
  <si>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</si>
  <si>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</si>
  <si>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</si>
  <si>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</si>
  <si>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</si>
  <si>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</si>
  <si>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</si>
  <si>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</si>
  <si>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</si>
  <si>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</si>
  <si>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</si>
  <si>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</si>
  <si>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</si>
  <si>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</si>
  <si>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</si>
  <si>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</si>
  <si>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</si>
  <si>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</si>
  <si>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</si>
  <si>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</si>
  <si>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</si>
  <si>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</si>
  <si>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</si>
  <si>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</si>
  <si>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</si>
  <si>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</si>
  <si>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</si>
  <si>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</si>
  <si>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</si>
  <si>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</si>
  <si>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</si>
  <si>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</si>
  <si>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</si>
  <si>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</si>
  <si>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</si>
  <si>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</si>
  <si>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</si>
  <si>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</si>
  <si>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</si>
  <si>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</si>
  <si>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</si>
  <si>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</si>
  <si>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</si>
  <si>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</si>
  <si>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</si>
  <si>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</si>
  <si>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</si>
  <si>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</si>
  <si>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</si>
  <si>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</si>
  <si>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</si>
  <si>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</si>
  <si>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</si>
  <si>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</si>
  <si>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</si>
  <si>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</si>
  <si>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</si>
  <si>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</si>
  <si>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</si>
  <si>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</si>
  <si>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</si>
  <si>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</si>
  <si>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</si>
  <si>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</si>
  <si>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</si>
  <si>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</si>
  <si>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</si>
  <si>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</si>
  <si>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</si>
  <si>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</si>
  <si>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</si>
  <si>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</si>
  <si>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</si>
  <si>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</si>
  <si>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</si>
  <si>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</si>
  <si>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</si>
  <si>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</si>
  <si>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</si>
  <si>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</si>
  <si>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</si>
  <si>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</si>
  <si>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</si>
  <si>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</si>
  <si>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</si>
  <si>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</si>
  <si>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</si>
  <si>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</si>
  <si>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</si>
  <si>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</si>
  <si>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</si>
  <si>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</si>
  <si>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</si>
  <si>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</si>
  <si>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</si>
  <si>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</si>
  <si>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</si>
  <si>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</si>
  <si>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</si>
  <si>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</si>
  <si>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</si>
  <si>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</si>
  <si>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</si>
  <si>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</si>
  <si>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</si>
  <si>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</si>
  <si>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</si>
  <si>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</si>
  <si>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</si>
  <si>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</si>
  <si>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</si>
  <si>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</si>
  <si>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</si>
  <si>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</si>
  <si>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</si>
  <si>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</si>
  <si>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</si>
  <si>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</si>
  <si>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</si>
  <si>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</si>
  <si>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</si>
  <si>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</si>
  <si>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</si>
  <si>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</si>
  <si>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</si>
  <si>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</si>
  <si>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</si>
  <si>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</si>
  <si>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</si>
  <si>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</si>
  <si>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</si>
  <si>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</si>
  <si>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</si>
  <si>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</si>
  <si>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</si>
  <si>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</si>
  <si>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</si>
  <si>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</si>
  <si>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</si>
  <si>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</si>
  <si>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</si>
  <si>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</si>
  <si>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</si>
  <si>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</si>
  <si>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</si>
  <si>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</si>
  <si>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</si>
  <si>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</si>
  <si>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</si>
  <si>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</si>
  <si>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</si>
  <si>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</si>
  <si>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</si>
  <si>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</si>
  <si>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</si>
  <si>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</si>
  <si>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</si>
  <si>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</si>
  <si>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</si>
  <si>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</si>
  <si>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</si>
  <si>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</si>
  <si>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</si>
  <si>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</si>
  <si>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</si>
  <si>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</si>
  <si>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</si>
  <si>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</si>
  <si>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</si>
  <si>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</si>
  <si>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</si>
  <si>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</si>
  <si>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</si>
  <si>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</si>
  <si>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</si>
  <si>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</si>
  <si>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</si>
  <si>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</si>
  <si>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</si>
  <si>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</si>
  <si>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</si>
  <si>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</si>
  <si>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</si>
  <si>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</si>
  <si>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</si>
  <si>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</si>
  <si>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</si>
  <si>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</si>
  <si>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</si>
  <si>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</si>
  <si>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</si>
  <si>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</si>
  <si>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</si>
  <si>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</si>
  <si>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</si>
  <si>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</si>
  <si>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</si>
  <si>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</si>
  <si>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</si>
  <si>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</si>
  <si>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</si>
  <si>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</si>
  <si>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</si>
  <si>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</si>
  <si>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</si>
  <si>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</si>
  <si>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</si>
  <si>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</si>
  <si>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</si>
  <si>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</si>
  <si>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</si>
  <si>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</si>
  <si>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</si>
  <si>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</si>
  <si>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</si>
  <si>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</si>
  <si>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</si>
  <si>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</si>
  <si>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</si>
  <si>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</si>
  <si>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</si>
  <si>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</si>
  <si>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</si>
  <si>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</si>
  <si>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</si>
  <si>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</si>
  <si>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</si>
  <si>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</si>
  <si>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</si>
  <si>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</si>
  <si>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</si>
  <si>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</si>
  <si>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</si>
  <si>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</si>
  <si>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</si>
  <si>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</si>
  <si>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</si>
  <si>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</si>
  <si>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</si>
  <si>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</si>
  <si>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</si>
  <si>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</si>
  <si>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</si>
  <si>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</si>
  <si>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</si>
  <si>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</si>
  <si>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</si>
  <si>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</si>
  <si>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</si>
  <si>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</si>
  <si>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</si>
  <si>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</si>
  <si>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</si>
  <si>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</si>
  <si>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</si>
  <si>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</si>
  <si>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</si>
  <si>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</si>
  <si>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</si>
  <si>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</si>
  <si>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</si>
  <si>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</si>
  <si>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</si>
  <si>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</si>
  <si>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</si>
  <si>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</si>
  <si>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</si>
  <si>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</si>
  <si>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</si>
  <si>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</si>
  <si>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</si>
  <si>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</si>
  <si>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</si>
  <si>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</si>
  <si>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</si>
  <si>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</si>
  <si>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</si>
  <si>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</si>
  <si>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</si>
  <si>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</si>
  <si>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</si>
  <si>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</si>
  <si>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</si>
  <si>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</si>
  <si>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</si>
  <si>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</si>
  <si>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</si>
  <si>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</si>
  <si>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</si>
  <si>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</si>
  <si>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</si>
  <si>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</si>
  <si>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</si>
  <si>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</si>
  <si>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</si>
  <si>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</si>
  <si>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</si>
  <si>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</si>
  <si>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</si>
  <si>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</si>
  <si>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</si>
  <si>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</si>
  <si>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</si>
  <si>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</si>
  <si>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</si>
  <si>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</si>
  <si>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</si>
  <si>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</si>
  <si>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</si>
  <si>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</si>
  <si>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</si>
  <si>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</si>
  <si>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</si>
  <si>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</si>
  <si>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</si>
  <si>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</si>
  <si>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</si>
  <si>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</si>
  <si>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</si>
  <si>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</si>
  <si>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</si>
  <si>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</si>
  <si>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</si>
  <si>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</si>
  <si>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</si>
  <si>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</si>
  <si>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</si>
  <si>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</si>
  <si>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</si>
  <si>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</si>
  <si>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</si>
  <si>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</si>
  <si>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</si>
  <si>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</si>
  <si>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</si>
  <si>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</si>
  <si>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</si>
  <si>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</si>
  <si>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</si>
  <si>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</si>
  <si>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</si>
  <si>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</si>
  <si>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</si>
  <si>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</si>
  <si>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</si>
  <si>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</si>
  <si>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</si>
  <si>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</si>
  <si>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</si>
  <si>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</si>
  <si>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</si>
  <si>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</si>
  <si>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</si>
  <si>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</si>
  <si>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</si>
  <si>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</si>
  <si>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</si>
  <si>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</si>
  <si>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</si>
  <si>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</si>
  <si>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</si>
  <si>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</si>
  <si>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</si>
  <si>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</si>
  <si>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</si>
  <si>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</si>
  <si>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</si>
  <si>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</si>
  <si>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</si>
  <si>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</si>
  <si>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</si>
  <si>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</si>
  <si>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</si>
  <si>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</si>
  <si>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</si>
  <si>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</si>
  <si>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</si>
  <si>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</si>
  <si>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</si>
  <si>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</si>
  <si>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</si>
  <si>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</si>
  <si>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</si>
  <si>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</si>
  <si>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</si>
  <si>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</si>
  <si>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</si>
  <si>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</si>
  <si>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</si>
  <si>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</si>
  <si>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</si>
  <si>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</si>
  <si>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</si>
  <si>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</si>
  <si>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</si>
  <si>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</si>
  <si>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</si>
  <si>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</si>
  <si>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</si>
  <si>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</si>
  <si>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</si>
  <si>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</si>
  <si>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</si>
  <si>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</si>
  <si>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</si>
  <si>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</si>
  <si>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</si>
  <si>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</si>
  <si>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</si>
  <si>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</si>
  <si>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</si>
  <si>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</si>
  <si>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</si>
  <si>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</si>
  <si>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</si>
  <si>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</si>
  <si>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</si>
  <si>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</si>
  <si>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</si>
  <si>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</si>
  <si>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</si>
  <si>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</si>
  <si>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</si>
  <si>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</si>
  <si>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</si>
  <si>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</si>
  <si>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</si>
  <si>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</si>
  <si>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</si>
  <si>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</si>
  <si>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</si>
  <si>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</si>
  <si>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</si>
  <si>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</si>
  <si>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</si>
  <si>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</si>
  <si>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</si>
  <si>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</si>
  <si>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</si>
  <si>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</si>
  <si>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</si>
  <si>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</si>
  <si>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</si>
  <si>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</si>
  <si>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</si>
  <si>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</si>
  <si>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</si>
  <si>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</si>
  <si>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</si>
  <si>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</si>
  <si>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</si>
  <si>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</si>
  <si>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</si>
  <si>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</si>
  <si>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</si>
  <si>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</si>
  <si>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</si>
  <si>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</si>
  <si>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</si>
  <si>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</si>
  <si>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</si>
  <si>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</si>
  <si>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</si>
  <si>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</si>
  <si>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</si>
  <si>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</si>
  <si>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</si>
  <si>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</si>
  <si>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</si>
  <si>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</si>
  <si>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</si>
  <si>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</si>
  <si>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</si>
  <si>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</si>
  <si>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</si>
  <si>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</si>
  <si>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</si>
  <si>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</si>
  <si>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</si>
  <si>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</si>
  <si>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</si>
  <si>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</si>
  <si>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</si>
  <si>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</si>
  <si>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</si>
  <si>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</si>
  <si>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</si>
  <si>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</si>
  <si>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</si>
  <si>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</si>
  <si>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</si>
  <si>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</si>
  <si>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</si>
  <si>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</si>
  <si>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</si>
  <si>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</si>
  <si>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</si>
  <si>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</si>
  <si>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</si>
  <si>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</si>
  <si>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</si>
  <si>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</si>
  <si>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</si>
  <si>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</si>
  <si>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</si>
  <si>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</si>
  <si>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</si>
  <si>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</si>
  <si>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</si>
  <si>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</si>
  <si>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</si>
  <si>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</si>
  <si>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</si>
  <si>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</si>
  <si>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</si>
  <si>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</si>
  <si>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</si>
  <si>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</si>
  <si>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</si>
  <si>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</si>
  <si>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</si>
  <si>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</si>
  <si>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</si>
  <si>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</si>
  <si>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</si>
  <si>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</si>
  <si>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</si>
  <si>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</si>
  <si>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</si>
  <si>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</si>
  <si>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</si>
  <si>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</si>
  <si>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</si>
  <si>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</si>
  <si>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</si>
  <si>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</si>
  <si>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</si>
  <si>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</si>
  <si>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</si>
  <si>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</si>
  <si>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</si>
  <si>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</si>
  <si>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</si>
  <si>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</si>
  <si>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</si>
  <si>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</si>
  <si>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</si>
  <si>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</si>
  <si>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</si>
  <si>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</si>
  <si>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</si>
  <si>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</si>
  <si>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</si>
  <si>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</si>
  <si>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</si>
  <si>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</si>
  <si>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</si>
  <si>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</si>
  <si>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</si>
  <si>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</si>
  <si>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</si>
  <si>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</si>
  <si>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</si>
  <si>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</si>
  <si>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</si>
  <si>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</si>
  <si>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</si>
  <si>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</si>
  <si>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</si>
  <si>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</si>
  <si>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</si>
  <si>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</si>
  <si>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</si>
  <si>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</si>
  <si>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</si>
  <si>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</si>
  <si>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</si>
  <si>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</si>
  <si>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</si>
  <si>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</si>
  <si>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</si>
  <si>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</si>
  <si>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</si>
  <si>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</si>
  <si>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</si>
  <si>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</si>
  <si>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</si>
  <si>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</si>
  <si>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</si>
  <si>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</si>
  <si>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</si>
  <si>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</si>
  <si>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</si>
  <si>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</si>
  <si>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</si>
  <si>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</si>
  <si>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</si>
  <si>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</si>
  <si>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</si>
  <si>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</si>
  <si>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</si>
  <si>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</si>
  <si>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</si>
  <si>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</si>
  <si>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</si>
  <si>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</si>
  <si>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</si>
  <si>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</si>
  <si>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</si>
  <si>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</si>
  <si>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</si>
  <si>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</si>
  <si>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</si>
  <si>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</si>
  <si>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</si>
  <si>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</si>
  <si>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</si>
  <si>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</si>
  <si>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</si>
  <si>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</si>
  <si>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</si>
  <si>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</si>
  <si>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</si>
  <si>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</si>
  <si>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</si>
  <si>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</si>
  <si>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</si>
  <si>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</si>
  <si>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</si>
  <si>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</si>
  <si>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</si>
  <si>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</si>
  <si>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</si>
  <si>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</si>
  <si>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</si>
  <si>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</si>
  <si>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</si>
  <si>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</si>
  <si>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</si>
  <si>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</si>
  <si>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</si>
  <si>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</si>
  <si>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</si>
  <si>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</si>
  <si>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</si>
  <si>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</si>
  <si>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</si>
  <si>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</si>
  <si>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</si>
  <si>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</si>
  <si>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</si>
  <si>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</si>
  <si>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</si>
  <si>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</si>
  <si>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</si>
  <si>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</si>
  <si>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</si>
  <si>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</si>
  <si>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</si>
  <si>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</si>
  <si>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</si>
  <si>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</si>
  <si>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</si>
  <si>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</si>
  <si>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</si>
  <si>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</si>
  <si>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</si>
  <si>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</si>
  <si>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</si>
  <si>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</si>
  <si>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</si>
  <si>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</si>
  <si>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</si>
  <si>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</si>
  <si>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</si>
  <si>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</si>
  <si>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</si>
  <si>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</si>
  <si>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</si>
  <si>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</si>
  <si>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</si>
  <si>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</si>
  <si>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</si>
  <si>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</si>
  <si>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</si>
  <si>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</si>
  <si>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</si>
  <si>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</si>
  <si>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</si>
  <si>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</si>
  <si>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</si>
  <si>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</si>
  <si>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</si>
  <si>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</si>
  <si>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</si>
  <si>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</si>
  <si>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</si>
  <si>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</si>
  <si>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</si>
  <si>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</si>
  <si>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</si>
  <si>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</si>
  <si>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</si>
  <si>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</si>
  <si>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</si>
  <si>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</si>
  <si>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</si>
  <si>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</si>
  <si>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</si>
  <si>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</si>
  <si>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</si>
  <si>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</si>
  <si>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</si>
  <si>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</si>
  <si>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</si>
  <si>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</si>
  <si>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</si>
  <si>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</si>
  <si>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</si>
  <si>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</si>
  <si>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</si>
  <si>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</si>
  <si>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</si>
  <si>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</si>
  <si>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</si>
  <si>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</si>
  <si>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</si>
  <si>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</si>
  <si>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</si>
  <si>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</si>
  <si>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</si>
  <si>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</si>
  <si>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</si>
  <si>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</si>
  <si>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</si>
  <si>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</si>
  <si>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</si>
  <si>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</si>
  <si>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</si>
  <si>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</si>
  <si>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</si>
  <si>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</si>
  <si>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</si>
  <si>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</si>
  <si>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</si>
  <si>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</si>
  <si>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</si>
  <si>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</si>
  <si>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</si>
  <si>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</si>
  <si>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</si>
  <si>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</si>
  <si>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</si>
  <si>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</si>
  <si>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</si>
  <si>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</si>
  <si>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</si>
  <si>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</si>
  <si>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</si>
  <si>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</si>
  <si>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</si>
  <si>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</si>
  <si>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</si>
  <si>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</si>
  <si>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</si>
  <si>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</si>
  <si>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</si>
  <si>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</si>
  <si>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</si>
  <si>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</si>
  <si>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</si>
  <si>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</si>
  <si>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</si>
  <si>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</si>
  <si>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</si>
  <si>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</si>
  <si>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</si>
  <si>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</si>
  <si>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</si>
  <si>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</si>
  <si>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</si>
  <si>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</si>
  <si>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</si>
  <si>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</si>
  <si>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</si>
  <si>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</si>
  <si>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</si>
  <si>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</si>
  <si>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</si>
  <si>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</si>
  <si>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</si>
  <si>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</si>
  <si>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</si>
  <si>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</si>
  <si>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</si>
  <si>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</si>
  <si>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</si>
  <si>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</si>
  <si>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</si>
  <si>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</si>
  <si>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</si>
  <si>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</si>
  <si>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</si>
  <si>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</si>
  <si>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</si>
  <si>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</si>
  <si>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</si>
  <si>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</si>
  <si>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</si>
  <si>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</si>
  <si>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</si>
  <si>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</si>
  <si>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</si>
  <si>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</si>
  <si>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</si>
  <si>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</si>
  <si>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</si>
  <si>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</si>
  <si>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</si>
  <si>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</si>
  <si>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</si>
  <si>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</si>
  <si>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</si>
  <si>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</si>
  <si>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</si>
  <si>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</si>
  <si>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</si>
  <si>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</si>
  <si>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</si>
  <si>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</si>
  <si>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</si>
  <si>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</si>
  <si>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</si>
  <si>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</si>
  <si>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</si>
  <si>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</si>
  <si>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</si>
  <si>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</si>
  <si>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</si>
  <si>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</si>
  <si>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</si>
  <si>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</si>
  <si>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</si>
  <si>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</si>
  <si>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</si>
  <si>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</si>
  <si>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</si>
  <si>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</si>
  <si>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</si>
  <si>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</si>
  <si>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</si>
  <si>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</si>
  <si>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</si>
  <si>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</si>
  <si>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</si>
  <si>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</si>
  <si>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</si>
  <si>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</si>
  <si>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</si>
  <si>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</si>
  <si>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</si>
  <si>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</si>
  <si>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</si>
  <si>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</si>
  <si>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</si>
  <si>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</si>
  <si>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</si>
  <si>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</si>
  <si>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</si>
  <si>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</si>
  <si>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</si>
  <si>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</si>
  <si>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</si>
  <si>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</si>
  <si>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</si>
  <si>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</si>
  <si>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</si>
  <si>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</si>
  <si>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</si>
  <si>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</si>
  <si>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</si>
  <si>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</si>
  <si>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</si>
  <si>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</si>
  <si>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</si>
  <si>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</si>
  <si>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</si>
  <si>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</si>
  <si>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</si>
  <si>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</si>
  <si>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</si>
  <si>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</si>
  <si>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</si>
  <si>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</si>
  <si>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</si>
  <si>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</si>
  <si>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</si>
  <si>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</si>
  <si>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</si>
  <si>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</si>
  <si>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</si>
  <si>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</si>
  <si>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</si>
  <si>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</si>
  <si>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</si>
  <si>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</si>
  <si>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</si>
  <si>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</si>
  <si>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</si>
  <si>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</si>
  <si>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</si>
  <si>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</si>
  <si>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</si>
  <si>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</si>
  <si>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</si>
  <si>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</si>
  <si>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</si>
  <si>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</si>
  <si>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</si>
  <si>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</si>
  <si>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</si>
  <si>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</si>
  <si>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</si>
  <si>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</si>
  <si>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</si>
  <si>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</si>
  <si>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</si>
  <si>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</si>
  <si>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</si>
  <si>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</si>
  <si>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</si>
  <si>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</si>
  <si>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</si>
  <si>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</si>
  <si>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</si>
  <si>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</si>
  <si>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</si>
  <si>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</si>
  <si>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</si>
  <si>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</si>
  <si>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</si>
  <si>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</si>
  <si>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</si>
  <si>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</si>
  <si>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</si>
  <si>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</si>
  <si>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</si>
  <si>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</si>
  <si>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</si>
  <si>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</si>
  <si>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</si>
  <si>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</si>
  <si>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</si>
  <si>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</si>
  <si>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</si>
  <si>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</si>
  <si>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</si>
  <si>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</si>
  <si>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</si>
  <si>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</si>
  <si>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</si>
  <si>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</si>
  <si>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</si>
  <si>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</si>
  <si>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</si>
  <si>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</si>
  <si>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</si>
  <si>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</si>
  <si>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</si>
  <si>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</si>
  <si>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</si>
  <si>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</si>
  <si>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</si>
  <si>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</si>
  <si>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</si>
  <si>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</si>
  <si>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</si>
  <si>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</si>
  <si>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</si>
  <si>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</si>
  <si>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</si>
  <si>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</si>
  <si>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</si>
  <si>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</si>
  <si>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</si>
  <si>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</si>
  <si>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</si>
  <si>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</si>
  <si>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</si>
  <si>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</si>
  <si>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</si>
  <si>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</si>
  <si>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</si>
  <si>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</si>
  <si>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</si>
  <si>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</si>
  <si>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</si>
  <si>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</si>
  <si>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</si>
  <si>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</si>
  <si>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</si>
  <si>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</si>
  <si>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</si>
  <si>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</si>
  <si>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</si>
  <si>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</si>
  <si>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</si>
  <si>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</si>
  <si>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</si>
  <si>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</si>
  <si>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</si>
  <si>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</si>
  <si>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</si>
  <si>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</si>
  <si>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</si>
  <si>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</si>
  <si>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</si>
  <si>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</si>
  <si>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</si>
  <si>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</si>
  <si>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</si>
  <si>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</si>
  <si>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</si>
  <si>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</si>
  <si>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</si>
  <si>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</si>
  <si>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</si>
  <si>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</si>
  <si>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</si>
  <si>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</si>
  <si>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</si>
  <si>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</si>
  <si>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</si>
  <si>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</si>
  <si>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</si>
  <si>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</si>
  <si>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</si>
  <si>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</si>
  <si>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</si>
  <si>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</si>
  <si>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</si>
  <si>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</si>
  <si>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</si>
  <si>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</si>
  <si>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</si>
  <si>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</si>
  <si>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</si>
  <si>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</si>
  <si>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</si>
  <si>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</si>
  <si>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</si>
  <si>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</si>
  <si>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</si>
  <si>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</si>
  <si>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</si>
  <si>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</si>
  <si>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</si>
  <si>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</si>
  <si>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</si>
  <si>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</si>
  <si>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</si>
  <si>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</si>
  <si>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</si>
  <si>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</si>
  <si>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</si>
  <si>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</si>
  <si>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</si>
  <si>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</si>
  <si>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</si>
  <si>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</si>
  <si>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</si>
  <si>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</si>
  <si>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</si>
  <si>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</si>
  <si>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</si>
  <si>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</si>
  <si>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</si>
  <si>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</si>
  <si>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</si>
  <si>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</si>
  <si>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</si>
  <si>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</si>
  <si>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</si>
  <si>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</si>
  <si>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</si>
  <si>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</si>
  <si>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</si>
  <si>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</si>
  <si>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</si>
  <si>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</si>
  <si>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</si>
  <si>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</si>
  <si>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</si>
  <si>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</si>
  <si>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</si>
  <si>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</si>
  <si>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</si>
  <si>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</si>
  <si>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</si>
  <si>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</si>
  <si>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</si>
  <si>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</si>
  <si>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</si>
  <si>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</si>
  <si>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</si>
  <si>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</si>
  <si>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</si>
  <si>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</si>
  <si>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</si>
  <si>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</si>
  <si>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</si>
  <si>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</si>
  <si>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</si>
  <si>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</si>
  <si>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</si>
  <si>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</si>
  <si>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</si>
  <si>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</si>
  <si>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</si>
  <si>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</si>
  <si>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</si>
  <si>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</si>
  <si>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</si>
  <si>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</si>
  <si>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</si>
  <si>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</si>
  <si>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</si>
  <si>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</si>
  <si>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</si>
  <si>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</si>
  <si>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</si>
  <si>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</si>
  <si>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</si>
  <si>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</si>
  <si>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</si>
  <si>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</si>
  <si>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</si>
  <si>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</si>
  <si>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</si>
  <si>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</si>
  <si>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</si>
  <si>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</si>
  <si>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</si>
  <si>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</si>
  <si>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</si>
  <si>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</si>
  <si>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</si>
  <si>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</si>
  <si>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</si>
  <si>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</si>
  <si>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</si>
  <si>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</si>
  <si>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</si>
  <si>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</si>
  <si>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</si>
  <si>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</si>
  <si>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</si>
  <si>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</si>
  <si>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</si>
  <si>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</si>
  <si>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</si>
  <si>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</si>
  <si>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</si>
  <si>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</si>
  <si>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</si>
  <si>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</si>
  <si>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</si>
  <si>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</si>
  <si>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</si>
  <si>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</si>
  <si>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</si>
  <si>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</si>
  <si>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</si>
  <si>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</si>
  <si>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</si>
  <si>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</si>
  <si>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</si>
  <si>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</si>
  <si>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</si>
  <si>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</si>
  <si>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</si>
  <si>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</si>
  <si>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</si>
  <si>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</si>
  <si>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</si>
  <si>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</si>
  <si>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</si>
  <si>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</si>
  <si>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</si>
  <si>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</si>
  <si>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</si>
  <si>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</si>
  <si>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</si>
  <si>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</si>
  <si>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</si>
  <si>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</si>
  <si>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</si>
  <si>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</si>
  <si>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</si>
  <si>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</si>
  <si>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</si>
  <si>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</si>
  <si>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</si>
  <si>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</si>
  <si>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</si>
  <si>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</si>
  <si>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</si>
  <si>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</si>
  <si>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</si>
  <si>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</si>
  <si>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</si>
  <si>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</si>
  <si>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</si>
  <si>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</si>
  <si>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</si>
  <si>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</si>
  <si>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</si>
  <si>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</si>
  <si>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</si>
  <si>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</si>
  <si>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</si>
  <si>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</si>
  <si>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</si>
  <si>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</si>
  <si>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</si>
  <si>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</si>
  <si>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</si>
  <si>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</si>
  <si>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</si>
  <si>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</si>
  <si>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</si>
  <si>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</si>
  <si>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</si>
  <si>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</si>
  <si>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</si>
  <si>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</si>
  <si>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</si>
  <si>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</si>
  <si>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</si>
  <si>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</si>
  <si>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</si>
  <si>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</si>
  <si>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</si>
  <si>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</si>
  <si>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</si>
  <si>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</si>
  <si>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</si>
  <si>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</si>
  <si>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</si>
  <si>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</si>
  <si>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</si>
  <si>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</si>
  <si>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</si>
  <si>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</si>
  <si>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</si>
  <si>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</si>
  <si>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</si>
  <si>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</si>
  <si>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</si>
  <si>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</si>
  <si>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</si>
  <si>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</si>
  <si>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</si>
  <si>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</si>
  <si>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</si>
  <si>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</si>
  <si>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</si>
  <si>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</si>
  <si>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</si>
  <si>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</si>
  <si>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</si>
  <si>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</si>
  <si>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</si>
  <si>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</si>
  <si>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</si>
  <si>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</si>
  <si>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</si>
  <si>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</si>
  <si>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</si>
  <si>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</si>
  <si>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</si>
  <si>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</si>
  <si>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</si>
  <si>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</si>
  <si>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</si>
  <si>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</si>
  <si>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</si>
  <si>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</si>
  <si>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</si>
  <si>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</si>
  <si>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</si>
  <si>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</si>
  <si>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</si>
  <si>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</si>
  <si>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</si>
  <si>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</si>
  <si>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</si>
  <si>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</si>
  <si>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</si>
  <si>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</si>
  <si>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</si>
  <si>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</si>
  <si>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</si>
  <si>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</si>
  <si>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</si>
  <si>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</si>
  <si>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</si>
  <si>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</si>
  <si>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</si>
  <si>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</si>
  <si>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</si>
  <si>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</si>
  <si>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</si>
  <si>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</si>
  <si>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</si>
  <si>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</si>
  <si>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</si>
  <si>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</si>
  <si>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</si>
  <si>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</si>
  <si>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</si>
  <si>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</si>
  <si>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</si>
  <si>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</si>
  <si>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</si>
  <si>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</si>
  <si>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</si>
  <si>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</si>
  <si>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</si>
  <si>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</si>
  <si>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</si>
  <si>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</si>
  <si>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</si>
  <si>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</si>
  <si>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</si>
  <si>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</si>
  <si>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</si>
  <si>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</si>
  <si>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</si>
  <si>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</si>
  <si>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</si>
  <si>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</si>
  <si>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</si>
  <si>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</si>
  <si>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</si>
  <si>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</si>
  <si>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</si>
  <si>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</si>
  <si>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</si>
  <si>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</si>
  <si>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</si>
  <si>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</si>
  <si>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</si>
  <si>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</si>
  <si>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</si>
  <si>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</si>
  <si>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</si>
  <si>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</si>
  <si>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</si>
  <si>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</si>
  <si>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</si>
  <si>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</si>
  <si>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</si>
  <si>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</si>
  <si>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</si>
  <si>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</si>
  <si>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</si>
  <si>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</si>
  <si>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</si>
  <si>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</si>
  <si>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</si>
  <si>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</si>
  <si>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</si>
  <si>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</si>
  <si>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</si>
  <si>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</si>
  <si>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</si>
  <si>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</si>
  <si>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</si>
  <si>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</si>
  <si>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</si>
  <si>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</si>
  <si>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</si>
  <si>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</si>
  <si>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</si>
  <si>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</si>
  <si>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</si>
  <si>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</si>
  <si>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</si>
  <si>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</si>
  <si>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</si>
  <si>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</si>
  <si>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</si>
  <si>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</si>
  <si>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</si>
  <si>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</si>
  <si>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</si>
  <si>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</si>
  <si>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</si>
  <si>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</si>
  <si>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</si>
  <si>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</si>
  <si>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</si>
  <si>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</si>
  <si>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</si>
  <si>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</si>
  <si>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</si>
  <si>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</si>
  <si>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</si>
  <si>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</si>
  <si>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</si>
  <si>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</si>
  <si>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</si>
  <si>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</si>
  <si>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</si>
  <si>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</si>
  <si>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</si>
  <si>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</si>
  <si>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</si>
  <si>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</si>
  <si>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</si>
  <si>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</si>
  <si>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</si>
  <si>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</si>
  <si>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</si>
  <si>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</si>
  <si>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</si>
  <si>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</si>
  <si>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</si>
  <si>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</si>
  <si>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</si>
  <si>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</si>
  <si>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</si>
  <si>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</si>
  <si>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</si>
  <si>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</si>
  <si>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</si>
  <si>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</si>
  <si>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</si>
  <si>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</si>
  <si>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</si>
  <si>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</si>
  <si>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</si>
  <si>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</si>
  <si>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</si>
  <si>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</si>
  <si>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</si>
  <si>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</si>
  <si>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</si>
  <si>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</si>
  <si>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</si>
  <si>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</si>
  <si>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</si>
  <si>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</si>
  <si>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</si>
  <si>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</si>
  <si>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</si>
  <si>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</si>
  <si>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</si>
  <si>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</si>
  <si>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</si>
  <si>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</si>
  <si>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</si>
  <si>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</si>
  <si>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</si>
  <si>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</si>
  <si>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</si>
  <si>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</si>
  <si>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</si>
  <si>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</si>
  <si>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</si>
  <si>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</si>
  <si>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</si>
  <si>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</si>
  <si>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</si>
  <si>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</si>
  <si>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</si>
  <si>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</si>
  <si>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</si>
  <si>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</si>
  <si>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</si>
  <si>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</si>
  <si>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</si>
  <si>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</si>
  <si>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</si>
  <si>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</si>
  <si>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</si>
  <si>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</si>
  <si>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</si>
  <si>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</si>
  <si>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</si>
  <si>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</si>
  <si>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</si>
  <si>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</si>
  <si>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</si>
  <si>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</si>
  <si>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</si>
  <si>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</si>
  <si>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</si>
  <si>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</si>
  <si>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</si>
  <si>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</si>
  <si>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</si>
  <si>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</si>
  <si>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</si>
  <si>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</si>
  <si>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</si>
  <si>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</si>
  <si>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</si>
  <si>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</si>
  <si>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</si>
  <si>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</si>
  <si>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</si>
  <si>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</si>
  <si>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</si>
  <si>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</si>
  <si>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</si>
  <si>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</si>
  <si>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</si>
  <si>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</si>
  <si>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</si>
  <si>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</si>
  <si>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</si>
  <si>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</si>
  <si>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</si>
  <si>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</si>
  <si>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</si>
  <si>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</si>
  <si>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</si>
  <si>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</si>
  <si>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</si>
  <si>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</si>
  <si>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</si>
  <si>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</si>
  <si>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</si>
  <si>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</si>
  <si>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</si>
  <si>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</si>
  <si>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</si>
  <si>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</si>
  <si>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</si>
  <si>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</si>
  <si>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</si>
  <si>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</si>
  <si>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</si>
  <si>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</si>
  <si>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</si>
  <si>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</si>
  <si>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</si>
  <si>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</si>
  <si>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</si>
  <si>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</si>
  <si>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</si>
  <si>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</si>
  <si>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</si>
  <si>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</si>
  <si>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</si>
  <si>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</si>
  <si>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</si>
  <si>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</si>
  <si>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</si>
  <si>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</si>
  <si>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</si>
  <si>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</si>
  <si>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</si>
  <si>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</si>
  <si>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</si>
  <si>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</si>
  <si>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</si>
  <si>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</si>
  <si>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</si>
  <si>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</si>
  <si>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</si>
  <si>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</si>
  <si>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</si>
  <si>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</si>
  <si>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</si>
  <si>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</si>
  <si>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</si>
  <si>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</si>
  <si>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</si>
  <si>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</si>
  <si>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</si>
  <si>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</si>
  <si>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</si>
  <si>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</si>
  <si>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</si>
  <si>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</si>
  <si>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</si>
  <si>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</si>
  <si>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</si>
  <si>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</si>
  <si>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</si>
  <si>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</si>
  <si>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</si>
  <si>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</si>
  <si>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</si>
  <si>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</si>
  <si>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</si>
  <si>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</si>
  <si>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</si>
  <si>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</si>
  <si>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</si>
  <si>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</si>
  <si>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</si>
  <si>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</si>
  <si>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</si>
  <si>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</si>
  <si>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</si>
  <si>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</si>
  <si>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</si>
  <si>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</si>
  <si>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</si>
  <si>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</si>
  <si>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</si>
  <si>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</si>
  <si>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</si>
  <si>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</si>
  <si>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</si>
  <si>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</si>
  <si>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</si>
  <si>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</si>
  <si>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</si>
  <si>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</si>
  <si>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</si>
  <si>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</si>
  <si>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</si>
  <si>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</si>
  <si>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</si>
  <si>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</si>
  <si>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</si>
  <si>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</si>
  <si>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</si>
  <si>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</si>
  <si>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</si>
  <si>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</si>
  <si>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</si>
  <si>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</si>
  <si>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</si>
  <si>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</si>
  <si>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</si>
  <si>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</si>
  <si>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</si>
  <si>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</si>
  <si>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</si>
  <si>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</si>
  <si>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</si>
  <si>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</si>
  <si>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</si>
  <si>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</si>
  <si>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</si>
  <si>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</si>
  <si>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</si>
  <si>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</si>
  <si>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</si>
  <si>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</si>
  <si>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</si>
  <si>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</si>
  <si>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</si>
  <si>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</si>
  <si>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</si>
  <si>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</si>
  <si>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</si>
  <si>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</si>
  <si>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</si>
  <si>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</si>
  <si>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</si>
  <si>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</si>
  <si>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</si>
  <si>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</si>
  <si>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</si>
  <si>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</si>
  <si>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</si>
  <si>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</si>
  <si>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</si>
  <si>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</si>
  <si>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</si>
  <si>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</si>
  <si>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</si>
  <si>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</si>
  <si>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</si>
  <si>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</si>
  <si>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</si>
  <si>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</si>
  <si>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</si>
  <si>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</si>
  <si>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</si>
  <si>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</si>
  <si>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</si>
  <si>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</si>
  <si>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</si>
  <si>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</si>
  <si>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</si>
  <si>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</si>
  <si>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</si>
  <si>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</si>
  <si>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</si>
  <si>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</si>
  <si>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</si>
  <si>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</si>
  <si>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</si>
  <si>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</si>
  <si>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</si>
  <si>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</si>
  <si>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</si>
  <si>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</si>
  <si>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</si>
  <si>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</si>
  <si>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</si>
  <si>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</si>
  <si>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</si>
  <si>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</si>
  <si>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</si>
  <si>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</si>
  <si>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</si>
  <si>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</si>
  <si>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</si>
  <si>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</si>
  <si>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</si>
  <si>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</si>
  <si>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</si>
  <si>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</si>
  <si>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</si>
  <si>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</si>
  <si>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</si>
  <si>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</si>
  <si>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</si>
  <si>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</si>
  <si>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</si>
  <si>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</si>
  <si>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</si>
  <si>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</si>
  <si>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</si>
  <si>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</si>
  <si>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</si>
  <si>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</si>
  <si>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</si>
  <si>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</si>
  <si>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</si>
  <si>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</si>
  <si>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</si>
  <si>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</si>
  <si>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</si>
  <si>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</si>
  <si>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</si>
  <si>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</si>
  <si>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</si>
  <si>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</si>
  <si>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</si>
  <si>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</si>
  <si>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</si>
  <si>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</si>
  <si>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</si>
  <si>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</si>
  <si>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</si>
  <si>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</si>
  <si>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</si>
  <si>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</si>
  <si>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</si>
  <si>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</si>
  <si>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</si>
  <si>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</si>
  <si>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</si>
  <si>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</si>
  <si>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</si>
  <si>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</si>
  <si>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</si>
  <si>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</si>
  <si>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</si>
  <si>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</si>
  <si>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</si>
  <si>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</si>
  <si>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</si>
  <si>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</si>
  <si>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</si>
  <si>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</si>
  <si>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</si>
  <si>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</si>
  <si>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</si>
  <si>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</si>
  <si>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</si>
  <si>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</si>
  <si>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</si>
  <si>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</si>
  <si>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</si>
  <si>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</si>
  <si>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</si>
  <si>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</si>
  <si>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</si>
  <si>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</si>
  <si>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</si>
  <si>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</si>
  <si>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</si>
  <si>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</si>
  <si>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</si>
  <si>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</si>
  <si>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</si>
  <si>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</si>
  <si>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</si>
  <si>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</si>
  <si>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</si>
  <si>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</si>
  <si>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</si>
  <si>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</si>
  <si>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</si>
  <si>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</si>
  <si>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</si>
  <si>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</si>
  <si>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</si>
  <si>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</si>
  <si>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</si>
  <si>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</si>
  <si>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</si>
  <si>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</si>
  <si>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</si>
  <si>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</si>
  <si>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</si>
  <si>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</si>
  <si>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</si>
  <si>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</si>
  <si>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</si>
  <si>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</si>
  <si>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</si>
  <si>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</si>
  <si>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</si>
  <si>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</si>
  <si>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</si>
  <si>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</si>
  <si>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</si>
  <si>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</si>
  <si>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</si>
  <si>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</si>
  <si>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</si>
  <si>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</si>
  <si>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</si>
  <si>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</si>
  <si>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</si>
  <si>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</si>
  <si>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</si>
  <si>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</si>
  <si>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</si>
  <si>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</si>
  <si>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</si>
  <si>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</si>
  <si>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</si>
  <si>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</si>
  <si>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</si>
  <si>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</si>
  <si>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</si>
  <si>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</si>
  <si>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</si>
  <si>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</si>
  <si>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</si>
  <si>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</si>
  <si>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</si>
  <si>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</si>
  <si>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</si>
  <si>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</si>
  <si>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</si>
  <si>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</si>
  <si>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</si>
  <si>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</si>
  <si>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</si>
  <si>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</si>
  <si>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</si>
  <si>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</si>
  <si>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</si>
  <si>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</si>
  <si>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</si>
  <si>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</si>
  <si>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</si>
  <si>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</si>
  <si>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</si>
  <si>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</si>
  <si>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</si>
  <si>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</si>
  <si>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</si>
  <si>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</si>
  <si>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</si>
  <si>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</si>
  <si>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</si>
  <si>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</si>
  <si>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</si>
  <si>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</si>
  <si>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</si>
  <si>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</si>
  <si>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</si>
  <si>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</si>
  <si>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</si>
  <si>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</si>
  <si>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</si>
  <si>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</si>
  <si>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</si>
  <si>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</si>
  <si>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</si>
  <si>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</si>
  <si>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</si>
  <si>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</si>
  <si>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</si>
  <si>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</si>
  <si>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</si>
  <si>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</si>
  <si>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</si>
  <si>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</si>
  <si>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</si>
  <si>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</si>
  <si>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</si>
  <si>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</si>
  <si>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</si>
  <si>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</si>
  <si>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</si>
  <si>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</si>
  <si>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</si>
  <si>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</si>
  <si>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</si>
  <si>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</si>
  <si>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</si>
  <si>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</si>
  <si>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</si>
  <si>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</si>
  <si>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</si>
  <si>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</si>
  <si>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</si>
  <si>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</si>
  <si>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</si>
  <si>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</si>
  <si>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</si>
  <si>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</si>
  <si>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</si>
  <si>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</si>
  <si>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</si>
  <si>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</si>
  <si>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</si>
  <si>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</si>
  <si>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</si>
  <si>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</si>
  <si>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</si>
  <si>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</si>
  <si>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</si>
  <si>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</si>
  <si>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</si>
  <si>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</si>
  <si>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</si>
  <si>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</si>
  <si>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</si>
  <si>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</si>
  <si>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</si>
  <si>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</si>
  <si>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</si>
  <si>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</si>
  <si>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</si>
  <si>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</si>
  <si>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</si>
  <si>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</si>
  <si>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</si>
  <si>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</si>
  <si>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</si>
  <si>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</si>
  <si>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</si>
  <si>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</si>
  <si>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</si>
  <si>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</si>
  <si>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</si>
  <si>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</si>
  <si>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</si>
  <si>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</si>
  <si>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</si>
  <si>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</si>
  <si>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</si>
  <si>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</si>
  <si>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</si>
  <si>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</si>
  <si>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</si>
  <si>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</si>
  <si>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</si>
  <si>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</si>
  <si>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</si>
  <si>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</si>
  <si>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</si>
  <si>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</si>
  <si>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</si>
  <si>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</si>
  <si>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</si>
  <si>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</si>
  <si>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</si>
  <si>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</si>
  <si>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</si>
  <si>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</si>
  <si>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</si>
  <si>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</si>
  <si>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</si>
  <si>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</si>
  <si>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</si>
  <si>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</si>
  <si>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</si>
  <si>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</si>
  <si>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</si>
  <si>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</si>
  <si>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</si>
  <si>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</si>
  <si>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</si>
  <si>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</si>
  <si>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</si>
  <si>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</si>
  <si>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</si>
  <si>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</si>
  <si>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</si>
  <si>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</si>
  <si>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</si>
  <si>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</si>
  <si>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</si>
  <si>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</si>
  <si>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</si>
  <si>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</si>
  <si>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</si>
  <si>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</si>
  <si>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</si>
  <si>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</si>
  <si>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</si>
  <si>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</si>
  <si>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</si>
  <si>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</si>
  <si>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</si>
  <si>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</si>
  <si>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</si>
  <si>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</si>
  <si>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</si>
  <si>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</si>
  <si>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</si>
  <si>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</si>
  <si>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</si>
  <si>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</si>
  <si>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</si>
  <si>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</si>
  <si>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</si>
  <si>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</si>
  <si>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</si>
  <si>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</si>
  <si>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</si>
  <si>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</si>
  <si>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</si>
  <si>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</si>
  <si>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</si>
  <si>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</si>
  <si>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</si>
  <si>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</si>
  <si>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</si>
  <si>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</si>
  <si>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</si>
  <si>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</si>
  <si>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</si>
  <si>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</si>
  <si>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</si>
  <si>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</si>
  <si>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</si>
  <si>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</si>
  <si>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</si>
  <si>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</si>
  <si>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</si>
  <si>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</si>
  <si>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</si>
  <si>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</si>
  <si>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</si>
  <si>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</si>
  <si>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</si>
  <si>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</si>
  <si>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</si>
  <si>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</si>
  <si>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</si>
  <si>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</si>
  <si>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</si>
  <si>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</si>
  <si>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</si>
  <si>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</si>
  <si>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</si>
  <si>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</si>
  <si>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</si>
  <si>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</si>
  <si>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</si>
  <si>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</si>
  <si>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</si>
  <si>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</si>
  <si>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</si>
  <si>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</si>
  <si>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</si>
  <si>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</si>
  <si>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</si>
  <si>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</si>
  <si>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</si>
  <si>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</si>
  <si>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</si>
  <si>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</si>
  <si>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</si>
  <si>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</si>
  <si>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</si>
  <si>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</si>
  <si>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</si>
  <si>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</si>
  <si>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</si>
  <si>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</si>
  <si>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</si>
  <si>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</si>
  <si>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</si>
  <si>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</si>
  <si>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</si>
  <si>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</si>
  <si>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</si>
  <si>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</si>
  <si>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</si>
  <si>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</si>
  <si>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</si>
  <si>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</si>
  <si>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</si>
  <si>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</si>
  <si>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</si>
  <si>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</si>
  <si>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</si>
  <si>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</si>
  <si>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</si>
  <si>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</si>
  <si>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</si>
  <si>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</si>
  <si>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</si>
  <si>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</si>
  <si>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</si>
  <si>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</si>
  <si>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</si>
  <si>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</si>
  <si>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</si>
  <si>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</si>
  <si>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</si>
  <si>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</si>
  <si>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</si>
  <si>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</si>
  <si>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</si>
  <si>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</si>
  <si>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</si>
  <si>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</si>
  <si>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</si>
  <si>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</si>
  <si>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</si>
  <si>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</si>
  <si>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</si>
  <si>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</si>
  <si>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</si>
  <si>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</si>
  <si>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</si>
  <si>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</si>
  <si>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</si>
  <si>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</si>
  <si>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</si>
  <si>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</si>
  <si>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</si>
  <si>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</si>
  <si>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</si>
  <si>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</si>
  <si>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</si>
  <si>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</si>
  <si>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</si>
  <si>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</si>
  <si>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</si>
  <si>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</si>
  <si>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</si>
  <si>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</si>
  <si>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</si>
  <si>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</si>
  <si>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</si>
  <si>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</si>
  <si>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</si>
  <si>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</si>
  <si>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</si>
  <si>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</si>
  <si>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</si>
  <si>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</si>
  <si>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</si>
  <si>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</si>
  <si>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</si>
  <si>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</si>
  <si>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</si>
  <si>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</si>
  <si>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</si>
  <si>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</si>
  <si>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</si>
  <si>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</si>
  <si>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</si>
  <si>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</si>
  <si>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</si>
  <si>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</si>
  <si>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</si>
  <si>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</si>
  <si>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</si>
  <si>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</si>
  <si>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</si>
  <si>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</si>
  <si>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</si>
  <si>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</si>
  <si>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</si>
  <si>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</si>
  <si>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</si>
  <si>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</si>
  <si>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</si>
  <si>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</si>
  <si>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</si>
  <si>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</si>
  <si>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</si>
  <si>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</si>
  <si>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</si>
  <si>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</si>
  <si>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</si>
  <si>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</si>
  <si>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</si>
  <si>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</si>
  <si>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</si>
  <si>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</si>
  <si>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</si>
  <si>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</si>
  <si>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</si>
  <si>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</si>
  <si>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</si>
  <si>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</si>
  <si>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</si>
  <si>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</si>
  <si>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</si>
  <si>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</si>
  <si>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</si>
  <si>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</si>
  <si>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</si>
  <si>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</si>
  <si>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</si>
  <si>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</si>
  <si>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</si>
  <si>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</si>
  <si>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</si>
  <si>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</si>
  <si>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</si>
  <si>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</si>
  <si>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</si>
  <si>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</si>
  <si>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</si>
  <si>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</si>
  <si>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</si>
  <si>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</si>
  <si>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</si>
  <si>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</si>
  <si>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</si>
  <si>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</si>
  <si>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</si>
  <si>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</si>
  <si>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</si>
  <si>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</si>
  <si>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</si>
  <si>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</si>
  <si>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</si>
  <si>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</si>
  <si>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</si>
  <si>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</si>
  <si>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</si>
  <si>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</si>
  <si>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</si>
  <si>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</si>
  <si>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</si>
  <si>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</si>
  <si>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</si>
  <si>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</si>
  <si>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</si>
  <si>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</si>
  <si>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</si>
  <si>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</si>
  <si>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</si>
  <si>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</si>
  <si>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</si>
  <si>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</si>
  <si>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</si>
  <si>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</si>
  <si>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</si>
  <si>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</si>
  <si>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</si>
  <si>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</si>
  <si>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</si>
  <si>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</si>
  <si>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</si>
  <si>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</si>
  <si>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</si>
  <si>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</si>
  <si>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</si>
  <si>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</si>
  <si>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</si>
  <si>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</si>
  <si>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</si>
  <si>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</si>
  <si>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</si>
  <si>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</si>
  <si>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</si>
  <si>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</si>
  <si>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</si>
  <si>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</si>
  <si>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</si>
  <si>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</si>
  <si>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</si>
  <si>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</si>
  <si>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</si>
  <si>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</si>
  <si>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</si>
  <si>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</si>
  <si>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</si>
  <si>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</si>
  <si>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</si>
  <si>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</si>
  <si>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</si>
  <si>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</si>
  <si>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</si>
  <si>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</si>
  <si>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</si>
  <si>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</si>
  <si>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</si>
  <si>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</si>
  <si>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</si>
  <si>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</si>
  <si>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</si>
  <si>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</si>
  <si>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</si>
  <si>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</si>
  <si>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</si>
  <si>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</si>
  <si>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</si>
  <si>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</si>
  <si>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</si>
  <si>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</si>
  <si>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</si>
  <si>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</si>
  <si>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</si>
  <si>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</si>
  <si>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</si>
  <si>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</si>
  <si>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</si>
  <si>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</si>
  <si>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</si>
  <si>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</si>
  <si>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</si>
  <si>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</si>
  <si>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</si>
  <si>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</si>
  <si>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</si>
  <si>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</si>
  <si>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</si>
  <si>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</si>
  <si>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</si>
  <si>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</si>
  <si>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</si>
  <si>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</si>
  <si>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</si>
  <si>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</si>
  <si>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</si>
  <si>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</si>
  <si>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</si>
  <si>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</si>
  <si>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</si>
  <si>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</si>
  <si>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</si>
  <si>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</si>
  <si>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</si>
  <si>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</si>
  <si>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</si>
  <si>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</si>
  <si>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</si>
  <si>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</si>
  <si>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</si>
  <si>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</si>
  <si>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</si>
  <si>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</si>
  <si>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</si>
  <si>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</si>
  <si>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</si>
  <si>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</si>
  <si>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</si>
  <si>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</si>
  <si>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</si>
  <si>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</si>
  <si>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</si>
  <si>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</si>
  <si>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</si>
  <si>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</si>
  <si>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</si>
  <si>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</si>
  <si>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</si>
  <si>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</si>
  <si>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</si>
  <si>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</si>
  <si>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</si>
  <si>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</si>
  <si>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</si>
  <si>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</si>
  <si>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</si>
  <si>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</si>
  <si>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</si>
  <si>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</si>
  <si>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</si>
  <si>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</si>
  <si>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</si>
  <si>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</si>
  <si>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</si>
  <si>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</si>
  <si>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</si>
  <si>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</si>
  <si>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</si>
  <si>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</si>
  <si>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</si>
  <si>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</si>
  <si>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</si>
  <si>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</si>
  <si>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</si>
  <si>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</si>
  <si>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</si>
  <si>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</si>
  <si>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</si>
  <si>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</si>
  <si>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</si>
  <si>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</si>
  <si>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</si>
  <si>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</si>
  <si>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</si>
  <si>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</si>
  <si>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</si>
  <si>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</si>
  <si>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</si>
  <si>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</si>
  <si>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</si>
  <si>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</si>
  <si>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</si>
  <si>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</si>
  <si>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</si>
  <si>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</si>
  <si>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</si>
  <si>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</si>
  <si>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</si>
  <si>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</si>
  <si>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</si>
  <si>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</si>
  <si>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</si>
  <si>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</si>
  <si>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</si>
  <si>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</si>
  <si>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</si>
  <si>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</si>
  <si>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</si>
  <si>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</si>
  <si>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</si>
  <si>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</si>
  <si>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</si>
  <si>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</si>
  <si>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</si>
  <si>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</si>
  <si>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</si>
  <si>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</si>
  <si>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</si>
  <si>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</si>
  <si>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</si>
  <si>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</si>
  <si>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</si>
  <si>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</si>
  <si>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</si>
  <si>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</si>
  <si>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</si>
  <si>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</si>
  <si>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</si>
  <si>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</si>
  <si>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</si>
  <si>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</si>
  <si>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</si>
  <si>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</si>
  <si>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</si>
  <si>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</si>
  <si>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</si>
  <si>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</si>
  <si>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</si>
  <si>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</si>
  <si>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</si>
  <si>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</si>
  <si>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</si>
  <si>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</si>
  <si>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</si>
  <si>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</si>
  <si>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</si>
  <si>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</si>
  <si>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</si>
  <si>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</si>
  <si>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</si>
  <si>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</si>
  <si>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</si>
  <si>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</si>
  <si>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</si>
  <si>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</si>
  <si>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</si>
  <si>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</si>
  <si>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</si>
  <si>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</si>
  <si>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</si>
  <si>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</si>
  <si>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</si>
  <si>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</si>
  <si>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</si>
  <si>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</si>
  <si>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</si>
  <si>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</si>
  <si>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</si>
  <si>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</si>
  <si>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</si>
  <si>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</si>
  <si>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</si>
  <si>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</si>
  <si>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</si>
  <si>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</si>
  <si>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</si>
  <si>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</si>
  <si>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</si>
  <si>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</si>
  <si>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</si>
  <si>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</si>
  <si>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</si>
  <si>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</si>
  <si>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</si>
  <si>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</si>
  <si>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</si>
  <si>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</si>
  <si>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</si>
  <si>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</si>
  <si>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</si>
  <si>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</si>
  <si>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</si>
  <si>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</si>
  <si>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</si>
  <si>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</si>
  <si>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</si>
  <si>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</si>
  <si>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</si>
  <si>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</si>
  <si>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</si>
  <si>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</si>
  <si>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</si>
  <si>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</si>
  <si>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</si>
  <si>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</si>
  <si>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</si>
  <si>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</si>
  <si>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</si>
  <si>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</si>
  <si>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</si>
  <si>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</si>
  <si>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</si>
  <si>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</si>
  <si>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</si>
  <si>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</si>
  <si>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</si>
  <si>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</si>
  <si>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</si>
  <si>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</si>
  <si>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</si>
  <si>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</si>
  <si>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</si>
  <si>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</si>
  <si>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</si>
  <si>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</si>
  <si>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</si>
  <si>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</si>
  <si>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</si>
  <si>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</si>
  <si>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</si>
  <si>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</si>
  <si>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</si>
  <si>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</si>
  <si>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</si>
  <si>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</si>
  <si>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</si>
  <si>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</si>
  <si>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</si>
  <si>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</si>
  <si>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</si>
  <si>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</si>
  <si>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</si>
  <si>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</si>
  <si>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</si>
  <si>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</si>
  <si>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</si>
  <si>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</si>
  <si>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</si>
  <si>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</si>
  <si>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</si>
  <si>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</si>
  <si>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</si>
  <si>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</si>
  <si>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</si>
  <si>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</si>
  <si>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</si>
  <si>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</si>
  <si>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</si>
  <si>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</si>
  <si>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</si>
  <si>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</si>
  <si>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</si>
  <si>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</si>
  <si>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</si>
  <si>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</si>
  <si>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</si>
  <si>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</si>
  <si>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</si>
  <si>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</si>
  <si>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</si>
  <si>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</si>
  <si>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</si>
  <si>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</si>
  <si>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</si>
  <si>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</si>
  <si>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</si>
  <si>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</si>
  <si>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</si>
  <si>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</si>
  <si>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</si>
  <si>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</si>
  <si>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</si>
  <si>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</si>
  <si>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</si>
  <si>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</si>
  <si>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</si>
  <si>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</si>
  <si>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</si>
  <si>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</si>
  <si>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</si>
  <si>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</si>
  <si>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</si>
  <si>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</si>
  <si>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</si>
  <si>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</si>
  <si>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</si>
  <si>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</si>
  <si>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</si>
  <si>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</si>
  <si>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</si>
  <si>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</si>
  <si>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</si>
  <si>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</si>
  <si>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</si>
  <si>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</si>
  <si>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</si>
  <si>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</si>
  <si>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</si>
  <si>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</si>
  <si>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</si>
  <si>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</si>
  <si>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</si>
  <si>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</si>
  <si>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</si>
  <si>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</si>
  <si>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</si>
  <si>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</si>
  <si>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</si>
  <si>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</si>
  <si>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</si>
  <si>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</si>
  <si>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</si>
  <si>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</si>
  <si>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</si>
  <si>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</si>
  <si>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</si>
  <si>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</si>
  <si>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</si>
  <si>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</si>
  <si>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</si>
  <si>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</si>
  <si>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</si>
  <si>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</si>
  <si>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</si>
  <si>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</si>
  <si>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</si>
  <si>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</si>
  <si>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</si>
  <si>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</si>
  <si>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</si>
  <si>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</si>
  <si>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</si>
  <si>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</si>
  <si>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</si>
  <si>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</si>
  <si>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</si>
  <si>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</si>
  <si>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</si>
  <si>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</si>
  <si>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</si>
  <si>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</si>
  <si>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</si>
  <si>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</si>
  <si>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</si>
  <si>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</si>
  <si>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</si>
  <si>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</si>
  <si>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</si>
  <si>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</si>
  <si>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</si>
  <si>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</si>
  <si>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</si>
  <si>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</si>
  <si>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</si>
  <si>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</si>
  <si>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</si>
  <si>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</si>
  <si>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</si>
  <si>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</si>
  <si>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</si>
  <si>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</si>
  <si>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</si>
  <si>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</si>
  <si>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</si>
  <si>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</si>
  <si>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</si>
  <si>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</si>
  <si>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</si>
  <si>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</si>
  <si>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</si>
  <si>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</si>
  <si>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</si>
  <si>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</si>
  <si>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</si>
  <si>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</si>
  <si>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</si>
  <si>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</si>
  <si>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</si>
  <si>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</si>
  <si>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</si>
  <si>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</si>
  <si>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</si>
  <si>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</si>
  <si>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</si>
  <si>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</si>
  <si>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</si>
  <si>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</si>
  <si>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</si>
  <si>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</si>
  <si>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</si>
  <si>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</si>
  <si>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</si>
  <si>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</si>
  <si>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</si>
  <si>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</si>
  <si>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</si>
  <si>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</si>
  <si>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</si>
  <si>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</si>
  <si>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</si>
  <si>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</si>
  <si>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</si>
  <si>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</si>
  <si>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</si>
  <si>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</si>
  <si>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</si>
  <si>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</si>
  <si>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</si>
  <si>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</si>
  <si>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</si>
  <si>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</si>
  <si>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</si>
  <si>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</si>
  <si>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</si>
  <si>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</si>
  <si>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</si>
  <si>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</si>
  <si>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</si>
  <si>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</si>
  <si>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</si>
  <si>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</si>
  <si>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</si>
  <si>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</si>
  <si>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</si>
  <si>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</si>
  <si>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</si>
  <si>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</si>
  <si>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</si>
  <si>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</si>
  <si>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</si>
  <si>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</si>
  <si>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</si>
  <si>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</si>
  <si>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</si>
  <si>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</si>
  <si>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</si>
  <si>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</si>
  <si>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</si>
  <si>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</si>
  <si>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</si>
  <si>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</si>
  <si>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</si>
  <si>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</si>
  <si>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</si>
  <si>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</si>
  <si>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</si>
  <si>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</si>
  <si>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</si>
  <si>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</si>
  <si>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</si>
  <si>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</si>
  <si>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</si>
  <si>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</si>
  <si>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</si>
  <si>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</si>
  <si>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</si>
  <si>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</si>
  <si>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</si>
  <si>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</si>
  <si>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</si>
  <si>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</si>
  <si>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</si>
  <si>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</si>
  <si>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</si>
  <si>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</si>
  <si>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</si>
  <si>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</si>
  <si>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</si>
  <si>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</si>
  <si>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</si>
  <si>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</si>
  <si>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</si>
  <si>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</si>
  <si>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</si>
  <si>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</si>
  <si>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</si>
  <si>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</si>
  <si>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</si>
  <si>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</si>
  <si>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</si>
  <si>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</si>
  <si>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</si>
  <si>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</si>
  <si>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</si>
  <si>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</si>
  <si>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</si>
  <si>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</si>
  <si>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</si>
  <si>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</si>
  <si>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</si>
  <si>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</si>
  <si>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</si>
  <si>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</si>
  <si>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</si>
  <si>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</si>
  <si>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</si>
  <si>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</si>
  <si>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</si>
  <si>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</si>
  <si>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</si>
  <si>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</si>
  <si>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</si>
  <si>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</si>
  <si>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</si>
  <si>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</si>
  <si>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</si>
  <si>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</si>
  <si>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</si>
  <si>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</si>
  <si>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</si>
  <si>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</si>
  <si>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</si>
  <si>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</si>
  <si>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</si>
  <si>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</si>
  <si>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</si>
  <si>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</si>
  <si>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</si>
  <si>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</si>
  <si>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</si>
  <si>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</si>
  <si>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</si>
  <si>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</si>
  <si>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</si>
  <si>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</si>
  <si>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</si>
  <si>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</si>
  <si>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</si>
  <si>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</si>
  <si>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</si>
  <si>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</si>
  <si>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</si>
  <si>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</si>
  <si>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</si>
  <si>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</si>
  <si>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</si>
  <si>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</si>
  <si>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</si>
  <si>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</si>
  <si>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</si>
  <si>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</si>
  <si>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</si>
  <si>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</si>
  <si>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</si>
  <si>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</si>
  <si>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</si>
  <si>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</si>
  <si>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</si>
  <si>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</si>
  <si>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</si>
  <si>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</si>
  <si>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</si>
  <si>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</si>
  <si>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</si>
  <si>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</si>
  <si>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</si>
  <si>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</si>
  <si>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</si>
  <si>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</si>
  <si>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</si>
  <si>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</si>
  <si>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</si>
  <si>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</si>
  <si>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</si>
  <si>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</si>
  <si>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</si>
  <si>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</si>
  <si>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</si>
  <si>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</si>
  <si>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</si>
  <si>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</si>
  <si>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</si>
  <si>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</si>
  <si>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</si>
  <si>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</si>
  <si>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</si>
  <si>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</si>
  <si>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</si>
  <si>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</si>
  <si>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</si>
  <si>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</si>
  <si>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</si>
  <si>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</si>
  <si>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</si>
  <si>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</si>
  <si>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</si>
  <si>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</si>
  <si>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</si>
  <si>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</si>
  <si>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</si>
  <si>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</si>
  <si>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</si>
  <si>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</si>
  <si>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</si>
  <si>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</si>
  <si>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</si>
  <si>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</si>
  <si>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</si>
  <si>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</si>
  <si>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</si>
  <si>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</si>
  <si>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</si>
  <si>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</si>
  <si>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</si>
  <si>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</si>
  <si>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</si>
  <si>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</si>
  <si>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</si>
  <si>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</si>
  <si>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</si>
  <si>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</si>
  <si>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</si>
  <si>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</si>
  <si>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</si>
  <si>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</si>
  <si>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</si>
  <si>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</si>
  <si>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</si>
  <si>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</si>
  <si>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</si>
  <si>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</si>
  <si>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</si>
  <si>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</si>
  <si>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</si>
  <si>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</si>
  <si>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</si>
  <si>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</si>
  <si>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</si>
  <si>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</si>
  <si>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</si>
  <si>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</si>
  <si>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</si>
  <si>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</si>
  <si>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</si>
  <si>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</si>
  <si>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</si>
  <si>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</si>
  <si>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</si>
  <si>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</si>
  <si>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</si>
  <si>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</si>
  <si>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</si>
  <si>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</si>
  <si>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</si>
  <si>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</si>
  <si>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</si>
  <si>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</si>
  <si>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</si>
  <si>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</si>
  <si>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</si>
  <si>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</si>
  <si>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</si>
  <si>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</si>
  <si>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</si>
  <si>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</si>
  <si>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</si>
  <si>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</si>
  <si>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</si>
  <si>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</si>
  <si>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</si>
  <si>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</si>
  <si>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</si>
  <si>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</si>
  <si>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</si>
  <si>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</si>
  <si>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</si>
  <si>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</si>
  <si>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</si>
  <si>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</si>
  <si>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</si>
  <si>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</si>
  <si>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</si>
  <si>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</si>
  <si>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</si>
  <si>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</si>
  <si>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</si>
  <si>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</si>
  <si>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</si>
  <si>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</si>
  <si>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</si>
  <si>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</si>
  <si>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</si>
  <si>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</si>
  <si>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</si>
  <si>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</si>
  <si>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</si>
  <si>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</si>
  <si>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</si>
  <si>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</si>
  <si>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</si>
  <si>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</si>
  <si>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</si>
  <si>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</si>
  <si>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</si>
  <si>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</si>
  <si>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</si>
  <si>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</si>
  <si>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</si>
  <si>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</si>
  <si>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</si>
  <si>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</si>
  <si>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</si>
  <si>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</si>
  <si>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</si>
  <si>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</si>
  <si>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</si>
  <si>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</si>
  <si>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</si>
  <si>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</si>
  <si>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</si>
  <si>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</si>
  <si>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</si>
  <si>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</si>
  <si>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</si>
  <si>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</si>
  <si>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</si>
  <si>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</si>
  <si>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</si>
  <si>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</si>
  <si>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</si>
  <si>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</si>
  <si>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</si>
  <si>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</si>
  <si>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</si>
  <si>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</si>
  <si>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</si>
  <si>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</si>
  <si>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</si>
  <si>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</si>
  <si>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</si>
  <si>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</si>
  <si>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</si>
  <si>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</si>
  <si>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</si>
  <si>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</si>
  <si>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</si>
  <si>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</si>
  <si>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</si>
  <si>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</si>
  <si>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</si>
  <si>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</si>
  <si>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</si>
  <si>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</si>
  <si>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</si>
  <si>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</si>
  <si>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</si>
  <si>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</si>
  <si>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</si>
  <si>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</si>
  <si>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</si>
  <si>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</si>
  <si>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</si>
  <si>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</si>
  <si>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</si>
  <si>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</si>
  <si>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</si>
  <si>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</si>
  <si>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</si>
  <si>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</si>
  <si>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</si>
  <si>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</si>
  <si>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</si>
  <si>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</si>
  <si>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</si>
  <si>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</si>
  <si>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</si>
  <si>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</si>
  <si>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</si>
  <si>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</si>
  <si>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</si>
  <si>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</si>
  <si>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</si>
  <si>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</si>
  <si>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</si>
  <si>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</si>
  <si>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</si>
  <si>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</si>
  <si>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</si>
  <si>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</si>
  <si>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</si>
  <si>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</si>
  <si>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</si>
  <si>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</si>
  <si>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</si>
  <si>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</si>
  <si>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</si>
  <si>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</si>
  <si>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</si>
  <si>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</si>
  <si>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</si>
  <si>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</si>
  <si>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</si>
  <si>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</si>
  <si>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</si>
  <si>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</si>
  <si>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</si>
  <si>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</si>
  <si>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</si>
  <si>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</si>
  <si>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</si>
  <si>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</si>
  <si>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</si>
  <si>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</si>
  <si>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</si>
  <si>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</si>
  <si>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</si>
  <si>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</si>
  <si>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</si>
  <si>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</si>
  <si>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</si>
  <si>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</si>
  <si>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</si>
  <si>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</si>
  <si>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</si>
  <si>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</si>
  <si>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</si>
  <si>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</si>
  <si>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</si>
  <si>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</si>
  <si>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</si>
  <si>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</si>
  <si>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</si>
  <si>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</si>
  <si>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</si>
  <si>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</si>
  <si>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</si>
  <si>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</si>
  <si>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</si>
  <si>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</si>
  <si>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</si>
  <si>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</si>
  <si>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</si>
  <si>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</si>
  <si>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</si>
  <si>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</si>
  <si>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</si>
  <si>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</si>
  <si>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</si>
  <si>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</si>
  <si>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</si>
  <si>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</si>
  <si>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</si>
  <si>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</si>
  <si>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</si>
  <si>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</si>
  <si>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</si>
  <si>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</si>
  <si>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</si>
  <si>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</si>
  <si>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</si>
  <si>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</si>
  <si>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</si>
  <si>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</si>
  <si>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</si>
  <si>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</si>
  <si>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</si>
  <si>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</si>
  <si>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</si>
  <si>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</si>
  <si>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</si>
  <si>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</si>
  <si>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</si>
  <si>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</si>
  <si>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</si>
  <si>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</si>
  <si>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</si>
  <si>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</si>
  <si>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</si>
  <si>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</si>
  <si>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</si>
  <si>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</si>
  <si>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</si>
  <si>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</si>
  <si>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</si>
  <si>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</si>
  <si>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</si>
  <si>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</si>
  <si>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</si>
  <si>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</si>
  <si>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</si>
  <si>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</si>
  <si>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</si>
  <si>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</si>
  <si>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</si>
  <si>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</si>
  <si>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</si>
  <si>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</si>
  <si>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</si>
  <si>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</si>
  <si>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</si>
  <si>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</si>
  <si>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</si>
  <si>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</si>
  <si>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</si>
  <si>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</si>
  <si>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</si>
  <si>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</si>
  <si>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</si>
  <si>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</si>
  <si>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</si>
  <si>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</si>
  <si>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</si>
  <si>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</si>
  <si>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</si>
  <si>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</si>
  <si>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</si>
  <si>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</si>
  <si>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</si>
  <si>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</si>
  <si>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</si>
  <si>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</si>
  <si>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</si>
  <si>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</si>
  <si>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</si>
  <si>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</si>
  <si>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</si>
  <si>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</si>
  <si>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</si>
  <si>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</si>
  <si>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</si>
  <si>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</si>
  <si>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</si>
  <si>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</si>
  <si>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</si>
  <si>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</si>
  <si>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</si>
  <si>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</si>
  <si>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</si>
  <si>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</si>
  <si>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</si>
  <si>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</si>
  <si>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</si>
  <si>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</si>
  <si>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</si>
  <si>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</si>
  <si>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</si>
  <si>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</si>
  <si>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</si>
  <si>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</si>
  <si>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</si>
  <si>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</si>
  <si>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</si>
  <si>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</si>
  <si>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</si>
  <si>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</si>
  <si>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</si>
  <si>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</si>
  <si>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</si>
  <si>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</si>
  <si>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</si>
  <si>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</si>
  <si>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</si>
  <si>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</si>
  <si>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</si>
  <si>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</si>
  <si>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</si>
  <si>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</si>
  <si>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</si>
  <si>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</si>
  <si>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</si>
  <si>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</si>
  <si>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</si>
  <si>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</si>
  <si>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</si>
  <si>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</si>
  <si>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</si>
  <si>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</si>
  <si>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</si>
  <si>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</si>
  <si>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</si>
  <si>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</si>
  <si>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</si>
  <si>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</si>
  <si>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</si>
  <si>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</si>
  <si>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</si>
  <si>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</si>
  <si>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</si>
  <si>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</si>
  <si>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</si>
  <si>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</si>
  <si>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</si>
  <si>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</si>
  <si>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</si>
  <si>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</si>
  <si>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</si>
  <si>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</si>
  <si>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</si>
  <si>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</si>
  <si>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</si>
  <si>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</si>
  <si>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</si>
  <si>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</si>
  <si>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</si>
  <si>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</si>
  <si>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</si>
  <si>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</si>
  <si>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</si>
  <si>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</si>
  <si>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</si>
  <si>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</si>
  <si>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</si>
  <si>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</si>
  <si>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</si>
  <si>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</si>
  <si>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</si>
  <si>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</si>
  <si>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</si>
  <si>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</si>
  <si>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</si>
  <si>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</si>
  <si>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</si>
  <si>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</si>
  <si>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</si>
  <si>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</si>
  <si>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</si>
  <si>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</si>
  <si>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</si>
  <si>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</si>
  <si>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</si>
  <si>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</si>
  <si>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</si>
  <si>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</si>
  <si>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</si>
  <si>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</si>
  <si>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</si>
  <si>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</si>
  <si>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</si>
  <si>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</si>
  <si>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</si>
  <si>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</si>
  <si>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</si>
  <si>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</si>
  <si>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</si>
  <si>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</si>
  <si>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</si>
  <si>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</si>
  <si>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</si>
  <si>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</si>
  <si>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</si>
  <si>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</si>
  <si>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</si>
  <si>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</si>
  <si>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</si>
  <si>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</si>
  <si>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</si>
  <si>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</si>
  <si>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</si>
  <si>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</si>
  <si>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</si>
  <si>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</si>
  <si>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</si>
  <si>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</si>
  <si>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</si>
  <si>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</si>
  <si>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</si>
  <si>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</si>
  <si>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</si>
  <si>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</si>
  <si>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</si>
  <si>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</si>
  <si>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</si>
  <si>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</si>
  <si>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</si>
  <si>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</si>
  <si>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</si>
  <si>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</si>
  <si>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</si>
  <si>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</si>
  <si>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</si>
  <si>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</si>
  <si>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</si>
  <si>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</si>
  <si>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</si>
  <si>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</si>
  <si>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</si>
  <si>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</si>
  <si>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</si>
  <si>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</si>
  <si>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</si>
  <si>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</si>
  <si>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</si>
  <si>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</si>
  <si>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</si>
  <si>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</si>
  <si>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</si>
  <si>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</si>
  <si>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</si>
  <si>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</si>
  <si>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</si>
  <si>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</si>
  <si>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</si>
  <si>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</si>
  <si>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</si>
  <si>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</si>
  <si>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</si>
  <si>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</si>
  <si>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</si>
  <si>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</si>
  <si>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</si>
  <si>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</si>
  <si>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</si>
  <si>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</si>
  <si>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</si>
  <si>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</si>
  <si>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</si>
  <si>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</si>
  <si>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</si>
  <si>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</si>
  <si>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</si>
  <si>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</si>
  <si>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</si>
  <si>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</si>
  <si>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</si>
  <si>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</si>
  <si>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</si>
  <si>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</si>
  <si>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</si>
  <si>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</si>
  <si>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</si>
  <si>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</si>
  <si>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</si>
  <si>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</si>
  <si>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</si>
  <si>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</si>
  <si>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</si>
  <si>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</si>
  <si>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</si>
  <si>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</si>
  <si>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</si>
  <si>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</si>
  <si>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</si>
  <si>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</si>
  <si>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</si>
  <si>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</si>
  <si>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</si>
  <si>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</si>
  <si>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</si>
  <si>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</si>
  <si>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</si>
  <si>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</si>
  <si>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</si>
  <si>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</si>
  <si>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</si>
  <si>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</si>
  <si>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</si>
  <si>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</si>
  <si>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</si>
  <si>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</si>
  <si>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</si>
  <si>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</si>
  <si>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</si>
  <si>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</si>
  <si>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</si>
  <si>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</si>
  <si>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</si>
  <si>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</si>
  <si>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</si>
  <si>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</si>
  <si>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</si>
  <si>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</si>
  <si>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</si>
  <si>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</si>
  <si>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</si>
  <si>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</si>
  <si>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</si>
  <si>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</si>
  <si>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</si>
  <si>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</si>
  <si>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</si>
  <si>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</si>
  <si>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</si>
  <si>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</si>
  <si>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</si>
  <si>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</si>
  <si>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</si>
  <si>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</si>
  <si>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</si>
  <si>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</si>
  <si>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</si>
  <si>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</si>
  <si>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</si>
  <si>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</si>
  <si>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</si>
  <si>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</si>
  <si>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</si>
  <si>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</si>
  <si>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</si>
  <si>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</si>
  <si>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</si>
  <si>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</si>
  <si>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</si>
  <si>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</si>
  <si>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</si>
  <si>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</si>
  <si>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</si>
  <si>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</si>
  <si>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</si>
  <si>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</si>
  <si>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</si>
  <si>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</si>
  <si>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</si>
  <si>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</si>
  <si>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</si>
  <si>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</si>
  <si>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</si>
  <si>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</si>
  <si>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</si>
  <si>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</si>
  <si>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</si>
  <si>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</si>
  <si>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</si>
  <si>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</si>
  <si>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</si>
  <si>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</si>
  <si>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</si>
  <si>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</si>
  <si>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</si>
  <si>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</si>
  <si>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</si>
  <si>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</si>
  <si>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</si>
  <si>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</si>
  <si>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</si>
  <si>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</si>
  <si>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</si>
  <si>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</si>
  <si>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</si>
  <si>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</si>
  <si>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</si>
  <si>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</si>
  <si>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</si>
  <si>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</si>
  <si>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</si>
  <si>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</si>
  <si>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</si>
  <si>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</si>
  <si>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</si>
  <si>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</si>
  <si>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</si>
  <si>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</si>
  <si>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</si>
  <si>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</si>
  <si>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</si>
  <si>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</si>
  <si>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</si>
  <si>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</si>
  <si>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</si>
  <si>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</si>
  <si>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</si>
  <si>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</si>
  <si>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</si>
  <si>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</si>
  <si>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</si>
  <si>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</si>
  <si>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</si>
  <si>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</si>
  <si>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</si>
  <si>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</si>
  <si>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</si>
  <si>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</si>
  <si>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</si>
  <si>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</si>
  <si>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</si>
  <si>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</si>
  <si>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</si>
  <si>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</si>
  <si>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</si>
  <si>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</si>
  <si>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</si>
  <si>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</si>
  <si>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</si>
  <si>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</si>
  <si>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</si>
  <si>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</si>
  <si>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</si>
  <si>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</si>
  <si>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</si>
  <si>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</si>
  <si>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</si>
  <si>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</si>
  <si>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</si>
  <si>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</si>
  <si>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</si>
  <si>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</si>
  <si>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</si>
  <si>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</si>
  <si>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</si>
  <si>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</si>
  <si>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</si>
  <si>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</si>
  <si>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</si>
  <si>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</si>
  <si>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</si>
  <si>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</si>
  <si>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</si>
  <si>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</si>
  <si>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</si>
  <si>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</si>
  <si>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</si>
  <si>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</si>
  <si>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</si>
  <si>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</si>
  <si>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</si>
  <si>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</si>
  <si>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</si>
  <si>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</si>
  <si>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</si>
  <si>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</si>
  <si>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</si>
  <si>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</si>
  <si>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</si>
  <si>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</si>
  <si>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</si>
  <si>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</si>
  <si>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</si>
  <si>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</si>
  <si>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</si>
  <si>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</si>
  <si>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</si>
  <si>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</si>
  <si>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</si>
  <si>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</si>
  <si>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</si>
  <si>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</si>
  <si>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</si>
  <si>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</si>
  <si>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</si>
  <si>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</si>
  <si>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</si>
  <si>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</si>
  <si>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</si>
  <si>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</si>
  <si>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</si>
  <si>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</si>
  <si>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</si>
  <si>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</si>
  <si>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</si>
  <si>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</si>
  <si>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</si>
  <si>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</si>
  <si>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</si>
  <si>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</si>
  <si>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</si>
  <si>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</si>
  <si>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</si>
  <si>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</si>
  <si>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</si>
  <si>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</si>
  <si>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</si>
  <si>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</si>
  <si>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</si>
  <si>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</si>
  <si>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</si>
  <si>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</si>
  <si>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</si>
  <si>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</si>
  <si>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</si>
  <si>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</si>
  <si>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</si>
  <si>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</si>
  <si>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</si>
  <si>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</si>
  <si>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</si>
  <si>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</si>
  <si>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</si>
  <si>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</si>
  <si>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</si>
  <si>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</si>
  <si>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</si>
  <si>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</si>
  <si>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</si>
  <si>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</si>
  <si>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</si>
  <si>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</si>
  <si>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</si>
  <si>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</si>
  <si>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</si>
  <si>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</si>
  <si>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</si>
  <si>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</si>
  <si>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</si>
  <si>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</si>
  <si>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</si>
  <si>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</si>
  <si>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</si>
  <si>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</si>
  <si>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</si>
  <si>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</si>
  <si>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</si>
  <si>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</si>
  <si>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</si>
  <si>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</si>
  <si>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</si>
  <si>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</si>
  <si>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</si>
  <si>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</si>
  <si>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</si>
  <si>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</si>
  <si>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</si>
  <si>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</si>
  <si>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</si>
  <si>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</si>
  <si>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</si>
  <si>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</si>
  <si>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</si>
  <si>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</si>
  <si>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</si>
  <si>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</si>
  <si>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</si>
  <si>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</si>
  <si>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</si>
  <si>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</si>
  <si>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</si>
  <si>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</si>
  <si>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</si>
  <si>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</si>
  <si>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</si>
  <si>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</si>
  <si>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</si>
  <si>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</si>
  <si>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</si>
  <si>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</si>
  <si>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</si>
  <si>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</si>
  <si>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</si>
  <si>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</si>
  <si>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</si>
  <si>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</si>
  <si>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</si>
  <si>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</si>
  <si>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</si>
  <si>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</si>
  <si>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</si>
  <si>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</si>
  <si>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</si>
  <si>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</si>
  <si>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</si>
  <si>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</si>
  <si>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</si>
  <si>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</si>
  <si>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</si>
  <si>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</si>
  <si>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</si>
  <si>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</si>
  <si>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</si>
  <si>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</si>
  <si>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</si>
  <si>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</si>
  <si>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</si>
  <si>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</si>
  <si>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</si>
  <si>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</si>
  <si>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</si>
  <si>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</si>
  <si>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</si>
  <si>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</si>
  <si>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</si>
  <si>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</si>
  <si>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</si>
  <si>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</si>
  <si>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</si>
  <si>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</si>
  <si>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</si>
  <si>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</si>
  <si>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</si>
  <si>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</si>
  <si>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</si>
  <si>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</si>
  <si>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</si>
  <si>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</si>
  <si>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</si>
  <si>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</si>
  <si>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</si>
  <si>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</si>
  <si>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</si>
  <si>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</si>
  <si>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</si>
  <si>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</si>
  <si>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</si>
  <si>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</si>
  <si>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</si>
  <si>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</si>
  <si>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</si>
  <si>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</si>
  <si>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</si>
  <si>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</si>
  <si>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</si>
  <si>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</si>
  <si>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</si>
  <si>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</si>
  <si>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</si>
  <si>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</si>
  <si>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</si>
  <si>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</si>
  <si>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</si>
  <si>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</si>
  <si>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</si>
  <si>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</si>
  <si>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</si>
  <si>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</si>
  <si>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</si>
  <si>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</si>
  <si>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</si>
  <si>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</si>
  <si>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</si>
  <si>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</si>
  <si>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</si>
  <si>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</si>
  <si>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</si>
  <si>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</si>
  <si>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</si>
  <si>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</si>
  <si>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</si>
  <si>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</si>
  <si>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</si>
  <si>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</si>
  <si>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</si>
  <si>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</si>
  <si>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</si>
  <si>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</si>
  <si>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</si>
  <si>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</si>
  <si>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</si>
  <si>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</si>
  <si>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</si>
  <si>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</si>
  <si>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</si>
  <si>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</si>
  <si>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</si>
  <si>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</si>
  <si>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</si>
  <si>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</si>
  <si>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</si>
  <si>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</si>
  <si>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</si>
  <si>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</si>
  <si>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</si>
  <si>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</si>
  <si>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</si>
  <si>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</si>
  <si>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</si>
  <si>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</si>
  <si>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</si>
  <si>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</si>
  <si>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</si>
  <si>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</si>
  <si>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</si>
  <si>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</si>
  <si>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</si>
  <si>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</si>
  <si>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</si>
  <si>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</si>
  <si>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</si>
  <si>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</si>
  <si>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</si>
  <si>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</si>
  <si>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</si>
  <si>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</si>
  <si>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</si>
  <si>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</si>
  <si>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</si>
  <si>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</si>
  <si>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</si>
  <si>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</si>
  <si>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</si>
  <si>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</si>
  <si>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</si>
  <si>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</si>
  <si>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</si>
  <si>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</si>
  <si>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</si>
  <si>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</si>
  <si>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</si>
  <si>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</si>
  <si>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</si>
  <si>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</si>
  <si>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</si>
  <si>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</si>
  <si>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</si>
  <si>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</si>
  <si>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</si>
  <si>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</si>
  <si>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</si>
  <si>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</si>
  <si>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</si>
  <si>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</si>
  <si>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</si>
  <si>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</si>
  <si>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</si>
  <si>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</si>
  <si>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</si>
  <si>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</si>
  <si>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</si>
  <si>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</si>
  <si>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</si>
  <si>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</si>
  <si>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</si>
  <si>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</si>
  <si>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</si>
  <si>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</si>
  <si>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</si>
  <si>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</si>
  <si>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</si>
  <si>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</si>
  <si>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</si>
  <si>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</si>
  <si>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</si>
  <si>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</si>
  <si>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</si>
  <si>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</si>
  <si>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</si>
  <si>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</si>
  <si>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</si>
  <si>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</si>
  <si>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</si>
  <si>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</si>
  <si>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</si>
  <si>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</si>
  <si>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</si>
  <si>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</si>
  <si>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</si>
  <si>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</si>
  <si>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</si>
  <si>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</si>
  <si>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</si>
  <si>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</si>
  <si>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</si>
  <si>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</si>
  <si>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</si>
  <si>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</si>
  <si>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</si>
  <si>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</si>
  <si>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</si>
  <si>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</si>
  <si>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</si>
  <si>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</si>
  <si>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</si>
  <si>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</si>
  <si>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</si>
  <si>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</si>
  <si>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</si>
  <si>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</si>
  <si>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</si>
  <si>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</si>
  <si>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</si>
  <si>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</si>
  <si>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</si>
  <si>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</si>
  <si>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</si>
  <si>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</si>
  <si>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</si>
  <si>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</si>
  <si>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</si>
  <si>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</si>
  <si>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</si>
  <si>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</si>
  <si>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</si>
  <si>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</si>
  <si>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</si>
  <si>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</si>
  <si>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</si>
  <si>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</si>
  <si>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</si>
  <si>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</si>
  <si>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</si>
  <si>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</si>
  <si>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</si>
  <si>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</si>
  <si>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</si>
  <si>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</si>
  <si>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</si>
  <si>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</si>
  <si>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</si>
  <si>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</si>
  <si>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</si>
  <si>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</si>
  <si>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</si>
  <si>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</si>
  <si>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</si>
  <si>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</si>
  <si>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</si>
  <si>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</si>
  <si>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</si>
  <si>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</si>
  <si>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</si>
  <si>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</si>
  <si>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</si>
  <si>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</si>
  <si>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</si>
  <si>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</si>
  <si>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</si>
  <si>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</si>
  <si>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</si>
  <si>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</si>
  <si>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</si>
  <si>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</si>
  <si>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</si>
  <si>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</si>
  <si>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</si>
  <si>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</si>
  <si>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</si>
  <si>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</si>
  <si>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</si>
  <si>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</si>
  <si>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</si>
  <si>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</si>
  <si>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</si>
  <si>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</si>
  <si>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</si>
  <si>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</si>
  <si>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</si>
  <si>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</si>
  <si>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</si>
  <si>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</si>
  <si>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</si>
  <si>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</si>
  <si>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</si>
  <si>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</si>
  <si>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</si>
  <si>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</si>
  <si>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</si>
  <si>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</si>
  <si>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</si>
  <si>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</si>
  <si>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</si>
  <si>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</si>
  <si>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</si>
  <si>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</si>
  <si>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</si>
  <si>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</si>
  <si>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</si>
  <si>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</si>
  <si>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</si>
  <si>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</si>
  <si>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</si>
  <si>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</si>
  <si>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</si>
  <si>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</si>
  <si>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</si>
  <si>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</si>
  <si>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</si>
  <si>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</si>
  <si>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</si>
  <si>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</si>
  <si>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</si>
  <si>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</si>
  <si>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</si>
  <si>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</si>
  <si>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</si>
  <si>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</si>
  <si>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</si>
  <si>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</si>
  <si>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</si>
  <si>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</si>
  <si>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</si>
  <si>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</si>
  <si>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</si>
  <si>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</si>
  <si>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</si>
  <si>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</si>
  <si>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</si>
  <si>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</si>
  <si>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</si>
  <si>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</si>
  <si>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</si>
  <si>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</si>
  <si>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</si>
  <si>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</si>
  <si>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</si>
  <si>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</si>
  <si>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</si>
  <si>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</si>
  <si>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</si>
  <si>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</si>
  <si>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</si>
  <si>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</si>
  <si>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</si>
  <si>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</si>
  <si>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</si>
  <si>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</si>
  <si>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</si>
  <si>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</si>
  <si>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</si>
  <si>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</si>
  <si>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</si>
  <si>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</si>
  <si>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</si>
  <si>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</si>
  <si>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</si>
  <si>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</si>
  <si>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</si>
  <si>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</si>
  <si>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</si>
  <si>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</si>
  <si>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</si>
  <si>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</si>
  <si>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</si>
  <si>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</si>
  <si>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</si>
  <si>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</si>
  <si>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</si>
  <si>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</si>
  <si>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</si>
  <si>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</si>
  <si>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</si>
  <si>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</si>
  <si>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</si>
  <si>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</si>
  <si>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</si>
  <si>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</si>
  <si>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</si>
  <si>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</si>
  <si>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</si>
  <si>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</si>
  <si>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</si>
  <si>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</si>
  <si>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</si>
  <si>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</si>
  <si>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</si>
  <si>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</si>
  <si>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</si>
  <si>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</si>
  <si>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</si>
  <si>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</si>
  <si>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</si>
  <si>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</si>
  <si>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</si>
  <si>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</si>
  <si>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</si>
  <si>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</si>
  <si>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</si>
  <si>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</si>
  <si>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</si>
  <si>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</si>
  <si>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</si>
  <si>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</si>
  <si>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</si>
  <si>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</si>
  <si>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</si>
  <si>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</si>
  <si>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</si>
  <si>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</si>
  <si>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</si>
  <si>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</si>
  <si>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</si>
  <si>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</si>
  <si>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</si>
  <si>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</si>
  <si>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</si>
  <si>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</si>
  <si>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</si>
  <si>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</si>
  <si>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</si>
  <si>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</si>
  <si>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</si>
  <si>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</si>
  <si>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</si>
  <si>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</si>
  <si>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</si>
  <si>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</si>
  <si>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</si>
  <si>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</si>
  <si>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</si>
  <si>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</si>
  <si>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</si>
  <si>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</si>
  <si>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</si>
  <si>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</si>
  <si>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</si>
  <si>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</si>
  <si>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</si>
  <si>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</si>
  <si>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</si>
  <si>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</si>
  <si>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</si>
  <si>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</si>
  <si>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</si>
  <si>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</si>
  <si>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</si>
  <si>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</si>
  <si>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</si>
  <si>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</si>
  <si>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</si>
  <si>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</si>
  <si>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</si>
  <si>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</si>
  <si>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</si>
  <si>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</si>
  <si>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</si>
  <si>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</si>
  <si>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</si>
  <si>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</si>
  <si>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</si>
  <si>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</si>
  <si>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</si>
  <si>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</si>
  <si>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</si>
  <si>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</si>
  <si>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</si>
  <si>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</si>
  <si>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</si>
  <si>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</si>
  <si>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</si>
  <si>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</si>
  <si>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</si>
  <si>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</si>
  <si>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</si>
  <si>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</si>
  <si>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</si>
  <si>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</si>
  <si>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</si>
  <si>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</si>
  <si>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</si>
  <si>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</si>
  <si>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</si>
  <si>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</si>
  <si>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</si>
  <si>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</si>
  <si>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</si>
  <si>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</si>
  <si>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</si>
  <si>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</si>
  <si>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</si>
  <si>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</si>
  <si>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</si>
  <si>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</si>
  <si>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</si>
  <si>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</si>
  <si>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</si>
  <si>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</si>
  <si>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</si>
  <si>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</si>
  <si>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</si>
  <si>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</si>
  <si>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</si>
  <si>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</si>
  <si>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</si>
  <si>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</si>
  <si>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</si>
  <si>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</si>
  <si>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</si>
  <si>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</si>
  <si>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</si>
  <si>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</si>
  <si>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</si>
  <si>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</si>
  <si>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</si>
  <si>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</si>
  <si>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</si>
  <si>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</si>
  <si>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</si>
  <si>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</si>
  <si>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</si>
  <si>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</si>
  <si>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</si>
  <si>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</si>
  <si>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</si>
  <si>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</si>
  <si>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</si>
  <si>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</si>
  <si>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</si>
  <si>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</si>
  <si>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</si>
  <si>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</si>
  <si>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</si>
  <si>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</si>
  <si>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</si>
  <si>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</si>
  <si>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</si>
  <si>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</si>
  <si>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</si>
  <si>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</si>
  <si>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</si>
  <si>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</si>
  <si>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</si>
  <si>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</si>
  <si>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</si>
  <si>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</si>
  <si>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</si>
  <si>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</si>
  <si>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</si>
  <si>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</si>
  <si>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</si>
  <si>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</si>
  <si>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</si>
  <si>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</si>
  <si>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</si>
  <si>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</si>
  <si>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</si>
  <si>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</si>
  <si>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</si>
  <si>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</si>
  <si>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</si>
  <si>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</si>
  <si>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</si>
  <si>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</si>
  <si>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</si>
  <si>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</si>
  <si>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</si>
  <si>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</si>
  <si>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</si>
  <si>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</si>
  <si>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</si>
  <si>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</si>
  <si>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</si>
  <si>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</si>
  <si>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</si>
  <si>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</si>
  <si>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</si>
  <si>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</si>
  <si>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</si>
  <si>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</si>
  <si>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</si>
  <si>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</si>
  <si>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</si>
  <si>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</si>
  <si>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</si>
  <si>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</si>
  <si>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</si>
  <si>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</si>
  <si>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</si>
  <si>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</si>
  <si>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</si>
  <si>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</si>
  <si>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</si>
  <si>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</si>
  <si>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</si>
  <si>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</si>
  <si>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</si>
  <si>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</si>
  <si>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</si>
  <si>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</si>
  <si>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</si>
  <si>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</si>
  <si>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</si>
  <si>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</si>
  <si>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</si>
  <si>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</si>
  <si>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</si>
  <si>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</si>
  <si>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</si>
  <si>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</si>
  <si>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</si>
  <si>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</si>
  <si>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</si>
  <si>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</si>
  <si>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</si>
  <si>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</si>
  <si>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</si>
  <si>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</si>
  <si>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</si>
  <si>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</si>
  <si>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</si>
  <si>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</si>
  <si>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</si>
  <si>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</si>
  <si>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</si>
  <si>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</si>
  <si>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</si>
  <si>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</si>
  <si>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</si>
  <si>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</si>
  <si>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</si>
  <si>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</si>
  <si>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</si>
  <si>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</si>
  <si>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</si>
  <si>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</si>
  <si>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</si>
  <si>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</si>
  <si>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</si>
  <si>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</si>
  <si>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</si>
  <si>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</si>
  <si>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</si>
  <si>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</si>
  <si>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</si>
  <si>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</si>
  <si>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</si>
  <si>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</si>
  <si>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</si>
  <si>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</si>
  <si>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</si>
  <si>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</si>
  <si>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</si>
  <si>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</si>
  <si>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</si>
  <si>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</si>
  <si>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</si>
  <si>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</si>
  <si>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</si>
  <si>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</si>
  <si>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</si>
  <si>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</si>
  <si>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</si>
  <si>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</si>
  <si>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</si>
  <si>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</si>
  <si>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</si>
  <si>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</si>
  <si>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</si>
  <si>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</si>
  <si>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</si>
  <si>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</si>
  <si>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</si>
  <si>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</si>
  <si>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</si>
  <si>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</si>
  <si>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</si>
  <si>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</si>
  <si>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</si>
  <si>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</si>
  <si>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</si>
  <si>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</si>
  <si>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</si>
  <si>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</si>
  <si>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</si>
  <si>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</si>
  <si>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</si>
  <si>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</si>
  <si>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</si>
  <si>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</si>
  <si>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</si>
  <si>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</si>
  <si>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</si>
  <si>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</si>
  <si>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</si>
  <si>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</si>
  <si>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</si>
  <si>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</si>
  <si>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</si>
  <si>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</si>
  <si>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</si>
  <si>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</si>
  <si>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</si>
  <si>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</si>
  <si>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</si>
  <si>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</si>
  <si>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</si>
  <si>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</si>
  <si>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</si>
  <si>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</si>
  <si>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</si>
  <si>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</si>
  <si>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</si>
  <si>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</si>
  <si>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</si>
  <si>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</si>
  <si>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</si>
  <si>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</si>
  <si>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</si>
  <si>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</si>
  <si>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</si>
  <si>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</si>
  <si>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</si>
  <si>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</si>
  <si>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</si>
  <si>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</si>
  <si>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</si>
  <si>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</si>
  <si>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</si>
  <si>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</si>
  <si>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</si>
  <si>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</si>
  <si>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</si>
  <si>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</si>
  <si>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</si>
  <si>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</si>
  <si>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</si>
  <si>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</si>
  <si>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</si>
  <si>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</si>
  <si>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</si>
  <si>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</si>
  <si>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</si>
  <si>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</si>
  <si>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</si>
  <si>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</si>
  <si>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</si>
  <si>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</si>
  <si>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</si>
  <si>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</si>
  <si>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</si>
  <si>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</si>
  <si>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</si>
  <si>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</si>
  <si>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</si>
  <si>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</si>
  <si>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</si>
  <si>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</si>
  <si>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</si>
  <si>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</si>
  <si>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</si>
  <si>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</si>
  <si>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</si>
  <si>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</si>
  <si>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</si>
  <si>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</si>
  <si>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</si>
  <si>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</si>
  <si>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</si>
  <si>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</si>
  <si>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</si>
  <si>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</si>
  <si>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</si>
  <si>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</si>
  <si>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</si>
  <si>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</si>
  <si>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</si>
  <si>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</si>
  <si>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</si>
  <si>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</si>
  <si>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</si>
  <si>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</si>
  <si>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</si>
  <si>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</si>
  <si>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</si>
  <si>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</si>
  <si>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</si>
  <si>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</si>
  <si>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</si>
  <si>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</si>
  <si>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</si>
  <si>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</si>
  <si>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</si>
  <si>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</si>
  <si>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</si>
  <si>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</si>
  <si>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</si>
  <si>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</si>
  <si>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</si>
  <si>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</si>
  <si>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</si>
  <si>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</si>
  <si>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</si>
  <si>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</si>
  <si>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</si>
  <si>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</si>
  <si>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</si>
  <si>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</si>
  <si>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</si>
  <si>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</si>
  <si>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</si>
  <si>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</si>
  <si>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</si>
  <si>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</si>
  <si>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</si>
  <si>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</si>
  <si>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</si>
  <si>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</si>
  <si>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</si>
  <si>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</si>
  <si>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</si>
  <si>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</si>
  <si>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</si>
  <si>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</si>
  <si>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</si>
  <si>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</si>
  <si>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</si>
  <si>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</si>
  <si>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</si>
  <si>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</si>
  <si>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</si>
  <si>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</si>
  <si>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</si>
  <si>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</si>
  <si>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</si>
  <si>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</si>
  <si>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</si>
  <si>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</si>
  <si>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</si>
  <si>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</si>
  <si>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</si>
  <si>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</si>
  <si>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</si>
  <si>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</si>
  <si>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</si>
  <si>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</si>
  <si>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</si>
  <si>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</si>
  <si>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</si>
  <si>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</si>
  <si>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</si>
  <si>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</si>
  <si>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</si>
  <si>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</si>
  <si>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</si>
  <si>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</si>
  <si>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</si>
  <si>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</si>
  <si>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</si>
  <si>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</si>
  <si>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</si>
  <si>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</si>
  <si>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</si>
  <si>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</si>
  <si>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</si>
  <si>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</si>
  <si>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</si>
  <si>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</si>
  <si>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</si>
  <si>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</si>
  <si>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</si>
  <si>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</si>
  <si>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</si>
  <si>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</si>
  <si>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</si>
  <si>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</si>
  <si>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</si>
  <si>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</si>
  <si>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</si>
  <si>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</si>
  <si>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</si>
  <si>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</si>
  <si>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</si>
  <si>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</si>
  <si>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</si>
  <si>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</si>
  <si>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</si>
  <si>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</si>
  <si>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</si>
  <si>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</si>
  <si>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</si>
  <si>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</si>
  <si>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</si>
  <si>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</si>
  <si>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</si>
  <si>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</si>
  <si>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</si>
  <si>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</si>
  <si>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</si>
  <si>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</si>
  <si>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</si>
  <si>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</si>
  <si>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</si>
  <si>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</si>
  <si>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</si>
  <si>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</si>
  <si>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</si>
  <si>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</si>
  <si>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</si>
  <si>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</si>
  <si>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</si>
  <si>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</si>
  <si>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</si>
  <si>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</si>
  <si>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</si>
  <si>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</si>
  <si>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</si>
  <si>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</si>
  <si>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</si>
  <si>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</si>
  <si>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</si>
  <si>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</si>
  <si>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</si>
  <si>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</si>
  <si>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</si>
  <si>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</si>
  <si>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</si>
  <si>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</si>
  <si>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</si>
  <si>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</si>
  <si>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</si>
  <si>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</si>
  <si>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</si>
  <si>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</si>
  <si>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</si>
  <si>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</si>
  <si>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</si>
  <si>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</si>
  <si>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</si>
  <si>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</si>
  <si>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</si>
  <si>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</si>
  <si>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</si>
  <si>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</si>
  <si>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</si>
  <si>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</si>
  <si>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</si>
  <si>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</si>
  <si>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</si>
  <si>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</si>
  <si>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</si>
  <si>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</si>
  <si>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</si>
  <si>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</si>
  <si>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</si>
  <si>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</si>
  <si>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</si>
  <si>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</si>
  <si>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</si>
  <si>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</si>
  <si>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</si>
  <si>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</si>
  <si>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</si>
  <si>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</si>
  <si>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</si>
  <si>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</si>
  <si>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</si>
  <si>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</si>
  <si>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</si>
  <si>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</si>
  <si>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</si>
  <si>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</si>
  <si>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</si>
  <si>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</si>
  <si>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</si>
  <si>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</si>
  <si>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</si>
  <si>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</si>
  <si>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</si>
  <si>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</si>
  <si>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</si>
  <si>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</si>
  <si>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</si>
  <si>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</si>
  <si>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</si>
  <si>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</si>
  <si>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</si>
  <si>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</si>
  <si>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</si>
  <si>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</si>
  <si>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</si>
  <si>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</si>
  <si>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</si>
  <si>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</si>
  <si>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</si>
  <si>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</si>
  <si>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</si>
  <si>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</si>
  <si>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</si>
  <si>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</si>
  <si>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</si>
  <si>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</si>
  <si>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</si>
  <si>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</si>
  <si>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</si>
  <si>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</si>
  <si>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</si>
  <si>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</si>
  <si>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</si>
  <si>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</si>
  <si>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</si>
  <si>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</si>
  <si>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</si>
  <si>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</si>
  <si>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</si>
  <si>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</si>
  <si>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</si>
  <si>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</si>
  <si>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</si>
  <si>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</si>
  <si>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</si>
  <si>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</si>
  <si>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</si>
  <si>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</si>
  <si>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</si>
  <si>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</si>
  <si>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</si>
  <si>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</si>
  <si>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</si>
  <si>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</si>
  <si>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</si>
  <si>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</si>
  <si>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</si>
  <si>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</si>
  <si>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</si>
  <si>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</si>
  <si>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</si>
  <si>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</si>
  <si>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</si>
  <si>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</si>
  <si>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</si>
  <si>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</si>
  <si>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</si>
  <si>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</si>
  <si>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</si>
  <si>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</si>
  <si>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</si>
  <si>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</si>
  <si>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</si>
  <si>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</si>
  <si>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</si>
  <si>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</si>
  <si>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</si>
  <si>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</si>
  <si>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</si>
  <si>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</si>
  <si>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</si>
  <si>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</si>
  <si>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</si>
  <si>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</si>
  <si>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</si>
  <si>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</si>
  <si>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</si>
  <si>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</si>
  <si>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</si>
  <si>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</si>
  <si>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</si>
  <si>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</si>
  <si>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</si>
  <si>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</si>
  <si>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</si>
  <si>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</si>
  <si>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</si>
  <si>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</si>
  <si>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</si>
  <si>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</si>
  <si>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</si>
  <si>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</si>
  <si>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</si>
  <si>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</si>
  <si>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</si>
  <si>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</si>
  <si>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</si>
  <si>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</si>
  <si>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</si>
  <si>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</si>
  <si>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</si>
  <si>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</si>
  <si>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</si>
  <si>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</si>
  <si>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</si>
  <si>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</si>
  <si>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</si>
  <si>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</si>
  <si>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</si>
  <si>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</si>
  <si>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</si>
  <si>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</si>
  <si>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</si>
  <si>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</si>
  <si>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</si>
  <si>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</si>
  <si>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</si>
  <si>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</si>
  <si>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</si>
  <si>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</si>
  <si>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</si>
  <si>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</si>
  <si>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</si>
  <si>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</si>
  <si>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</si>
  <si>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</si>
  <si>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</si>
  <si>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</si>
  <si>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</si>
  <si>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</si>
  <si>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</si>
  <si>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</si>
  <si>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</si>
  <si>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</si>
  <si>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</si>
  <si>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</si>
  <si>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</si>
  <si>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</si>
  <si>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</si>
  <si>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</si>
  <si>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</si>
  <si>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</si>
  <si>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</si>
  <si>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</si>
  <si>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</si>
  <si>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</si>
  <si>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</si>
  <si>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</si>
  <si>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</si>
  <si>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</si>
  <si>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</si>
  <si>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</si>
  <si>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</si>
  <si>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</si>
  <si>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</si>
  <si>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</si>
  <si>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</si>
  <si>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</si>
  <si>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</si>
  <si>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</si>
  <si>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</si>
  <si>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</si>
  <si>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</si>
  <si>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</si>
  <si>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</si>
  <si>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</si>
  <si>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</si>
  <si>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</si>
  <si>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</si>
  <si>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</si>
  <si>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</si>
  <si>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</si>
  <si>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</si>
  <si>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</si>
  <si>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</si>
  <si>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</si>
  <si>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</si>
  <si>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</si>
  <si>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</si>
  <si>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</si>
  <si>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</si>
  <si>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</si>
  <si>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</si>
  <si>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</si>
  <si>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</si>
  <si>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</si>
  <si>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</si>
  <si>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</si>
  <si>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</si>
  <si>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</si>
  <si>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</si>
  <si>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</si>
  <si>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</si>
  <si>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</si>
  <si>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</si>
  <si>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</si>
  <si>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</si>
  <si>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</si>
  <si>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</si>
  <si>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</si>
  <si>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</si>
  <si>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</si>
  <si>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</si>
  <si>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</si>
  <si>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</si>
  <si>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</si>
  <si>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</si>
  <si>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</si>
  <si>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</si>
  <si>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</si>
  <si>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</si>
  <si>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</si>
  <si>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</si>
  <si>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</si>
  <si>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</si>
  <si>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</si>
  <si>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</si>
  <si>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</si>
  <si>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</si>
  <si>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</si>
  <si>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</si>
  <si>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</si>
  <si>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</si>
  <si>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</si>
  <si>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</si>
  <si>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</si>
  <si>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</si>
  <si>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</si>
  <si>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</si>
  <si>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</si>
  <si>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</si>
  <si>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</si>
  <si>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</si>
  <si>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</si>
  <si>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</si>
  <si>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</si>
  <si>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</si>
  <si>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</si>
  <si>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</si>
  <si>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</si>
  <si>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</si>
  <si>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</si>
  <si>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</si>
  <si>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</si>
  <si>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</si>
  <si>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</si>
  <si>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</si>
  <si>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</si>
  <si>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</si>
  <si>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</si>
  <si>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</si>
  <si>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</si>
  <si>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</si>
  <si>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</si>
  <si>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</si>
  <si>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</si>
  <si>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</si>
  <si>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</si>
  <si>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</si>
  <si>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</si>
  <si>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</si>
  <si>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</si>
  <si>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</si>
  <si>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</si>
  <si>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</si>
  <si>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</si>
  <si>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</si>
  <si>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</si>
  <si>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</si>
  <si>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</si>
  <si>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</si>
  <si>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</si>
  <si>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</si>
  <si>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</si>
  <si>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</si>
  <si>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</si>
  <si>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</si>
  <si>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</si>
  <si>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</si>
  <si>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</si>
  <si>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</si>
  <si>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</si>
  <si>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</si>
  <si>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</si>
  <si>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</si>
  <si>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</si>
  <si>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</si>
  <si>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</si>
  <si>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</si>
  <si>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</si>
  <si>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</si>
  <si>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</si>
  <si>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</si>
  <si>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</si>
  <si>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</si>
  <si>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</si>
  <si>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</si>
  <si>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</si>
  <si>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</si>
  <si>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</si>
  <si>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</si>
  <si>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</si>
  <si>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</si>
  <si>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</si>
  <si>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</si>
  <si>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</si>
  <si>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</si>
  <si>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</si>
  <si>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</si>
  <si>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</si>
  <si>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</si>
  <si>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</si>
  <si>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</si>
  <si>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</si>
  <si>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</si>
  <si>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</si>
  <si>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</si>
  <si>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</si>
  <si>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</si>
  <si>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</si>
  <si>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</si>
  <si>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</si>
  <si>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</si>
  <si>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</si>
  <si>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</si>
  <si>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</si>
  <si>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</si>
  <si>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</si>
  <si>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</si>
  <si>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</si>
  <si>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</si>
  <si>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</si>
  <si>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</si>
  <si>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</si>
  <si>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</si>
  <si>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</si>
  <si>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</si>
  <si>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</si>
  <si>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</si>
  <si>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</si>
  <si>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</si>
  <si>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</si>
  <si>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</si>
  <si>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</si>
  <si>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</si>
  <si>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</si>
  <si>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</si>
  <si>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</si>
  <si>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</si>
  <si>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</si>
  <si>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</si>
  <si>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</si>
  <si>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</si>
  <si>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</si>
  <si>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</si>
  <si>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</si>
  <si>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</si>
  <si>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</si>
  <si>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</si>
  <si>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</si>
  <si>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</si>
  <si>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</si>
  <si>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</si>
  <si>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</si>
  <si>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</si>
  <si>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</si>
  <si>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</si>
  <si>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</si>
  <si>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</si>
  <si>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</si>
  <si>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</si>
  <si>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</si>
  <si>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</si>
  <si>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</si>
  <si>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</si>
  <si>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</si>
  <si>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</si>
  <si>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</si>
  <si>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</si>
  <si>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</si>
  <si>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</si>
  <si>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</si>
  <si>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</si>
  <si>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</si>
  <si>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</si>
  <si>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</si>
  <si>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</si>
  <si>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</si>
  <si>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</si>
  <si>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</si>
  <si>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</si>
  <si>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</si>
  <si>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</si>
  <si>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</si>
  <si>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</si>
  <si>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</si>
  <si>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</si>
  <si>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</si>
  <si>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</si>
  <si>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</si>
  <si>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</si>
  <si>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</si>
  <si>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</si>
  <si>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</si>
  <si>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</si>
  <si>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</si>
  <si>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</si>
  <si>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</si>
  <si>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</si>
  <si>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</si>
  <si>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</si>
  <si>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</si>
  <si>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</si>
  <si>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</si>
  <si>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</si>
  <si>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</si>
  <si>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</si>
  <si>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</si>
  <si>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</si>
  <si>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</si>
  <si>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</si>
  <si>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</si>
  <si>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</si>
  <si>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</si>
  <si>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</si>
  <si>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</si>
  <si>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</si>
  <si>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</si>
  <si>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</si>
  <si>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</si>
  <si>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</si>
  <si>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</si>
  <si>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</si>
  <si>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</si>
  <si>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</si>
  <si>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</si>
  <si>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</si>
  <si>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</si>
  <si>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</si>
  <si>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</si>
  <si>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</si>
  <si>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</si>
  <si>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</si>
  <si>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</si>
  <si>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</si>
  <si>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</si>
  <si>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</si>
  <si>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</si>
  <si>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</si>
  <si>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</si>
  <si>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</si>
  <si>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</si>
  <si>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</si>
  <si>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</si>
  <si>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</si>
  <si>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</si>
  <si>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</si>
  <si>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</si>
  <si>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</si>
  <si>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</si>
  <si>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</si>
  <si>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</si>
  <si>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</si>
  <si>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</si>
  <si>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</si>
  <si>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</si>
  <si>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</si>
  <si>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</si>
  <si>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</si>
  <si>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</si>
  <si>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</si>
  <si>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</si>
  <si>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</si>
  <si>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</si>
  <si>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</si>
  <si>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</si>
  <si>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</si>
  <si>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</si>
  <si>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</si>
  <si>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</si>
  <si>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</si>
  <si>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</si>
  <si>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</si>
  <si>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</si>
  <si>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</si>
  <si>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</si>
  <si>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</si>
  <si>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</si>
  <si>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</si>
  <si>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</si>
  <si>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</si>
  <si>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</si>
  <si>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</si>
  <si>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</si>
  <si>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</si>
  <si>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</si>
  <si>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</si>
  <si>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</si>
  <si>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</si>
  <si>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</si>
  <si>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</si>
  <si>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</si>
  <si>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</si>
  <si>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</si>
  <si>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</si>
  <si>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</si>
  <si>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</si>
  <si>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</si>
  <si>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</si>
  <si>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</si>
  <si>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</si>
  <si>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</si>
  <si>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</si>
  <si>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</si>
  <si>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</si>
  <si>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</si>
  <si>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</si>
  <si>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</si>
  <si>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</si>
  <si>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</si>
  <si>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</si>
  <si>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</si>
  <si>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</si>
  <si>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</si>
  <si>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</si>
  <si>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</si>
  <si>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</si>
  <si>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</si>
  <si>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</si>
  <si>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</si>
  <si>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</si>
  <si>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</si>
  <si>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</si>
  <si>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</si>
  <si>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</si>
  <si>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</si>
  <si>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</si>
  <si>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</si>
  <si>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</si>
  <si>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</si>
  <si>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</si>
  <si>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</si>
  <si>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</si>
  <si>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</si>
  <si>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</si>
  <si>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</si>
  <si>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</si>
  <si>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</si>
  <si>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</si>
  <si>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</si>
  <si>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</si>
  <si>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</si>
  <si>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</si>
  <si>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</si>
  <si>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</si>
  <si>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</si>
  <si>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</si>
  <si>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</si>
  <si>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</si>
  <si>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</si>
  <si>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</si>
  <si>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</si>
  <si>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</si>
  <si>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</si>
  <si>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</si>
  <si>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</si>
  <si>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</si>
  <si>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</si>
  <si>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</si>
  <si>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</si>
  <si>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</si>
  <si>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</si>
  <si>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</si>
  <si>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</si>
  <si>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</si>
  <si>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</si>
  <si>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</si>
  <si>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</si>
  <si>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</si>
  <si>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</si>
  <si>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</si>
  <si>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</si>
  <si>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</si>
  <si>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</si>
  <si>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</si>
  <si>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</si>
  <si>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</si>
  <si>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</si>
  <si>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</si>
  <si>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</si>
  <si>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</si>
  <si>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</si>
  <si>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</si>
  <si>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</si>
  <si>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</si>
  <si>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</si>
  <si>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</si>
  <si>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</si>
  <si>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</si>
  <si>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</si>
  <si>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</si>
  <si>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</si>
  <si>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</si>
  <si>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</si>
  <si>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</si>
  <si>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</si>
  <si>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</si>
  <si>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</si>
  <si>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</si>
  <si>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</si>
  <si>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</si>
  <si>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</si>
  <si>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</si>
  <si>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</si>
  <si>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</si>
  <si>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</si>
  <si>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</si>
  <si>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</si>
  <si>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</si>
  <si>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</si>
  <si>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</si>
  <si>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</si>
  <si>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</si>
  <si>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</si>
  <si>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</si>
  <si>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</si>
  <si>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</si>
  <si>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</si>
  <si>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</si>
  <si>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</si>
  <si>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</si>
  <si>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</si>
  <si>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</si>
  <si>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</si>
  <si>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</si>
  <si>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</si>
  <si>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</si>
  <si>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</si>
  <si>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</si>
  <si>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</si>
  <si>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</si>
  <si>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</si>
  <si>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</si>
  <si>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</si>
  <si>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</si>
  <si>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</si>
  <si>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</si>
  <si>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</si>
  <si>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</si>
  <si>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</si>
  <si>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</si>
  <si>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</si>
  <si>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</si>
  <si>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</si>
  <si>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</si>
  <si>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</si>
  <si>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</si>
  <si>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</si>
  <si>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</si>
  <si>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</si>
  <si>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</si>
  <si>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</si>
  <si>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</si>
  <si>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</si>
  <si>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</si>
  <si>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</si>
  <si>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</si>
  <si>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</si>
  <si>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</si>
  <si>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</si>
  <si>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</si>
  <si>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</si>
  <si>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</si>
  <si>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</si>
  <si>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</si>
  <si>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</si>
  <si>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</si>
  <si>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</si>
  <si>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</si>
  <si>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</si>
  <si>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</si>
  <si>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</si>
  <si>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</si>
  <si>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</si>
  <si>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</si>
  <si>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</si>
  <si>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</si>
  <si>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</si>
  <si>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</si>
  <si>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</si>
  <si>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</si>
  <si>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</si>
  <si>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</si>
  <si>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</si>
  <si>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</si>
  <si>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</si>
  <si>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</si>
  <si>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</si>
  <si>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</si>
  <si>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</si>
  <si>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</si>
  <si>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</si>
  <si>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</si>
  <si>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</si>
  <si>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</si>
  <si>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</si>
  <si>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</si>
  <si>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</si>
  <si>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</si>
  <si>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</si>
  <si>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</si>
  <si>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</si>
  <si>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</si>
  <si>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</si>
  <si>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</si>
  <si>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</si>
  <si>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</si>
  <si>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</si>
  <si>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</si>
  <si>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</si>
  <si>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</si>
  <si>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</si>
  <si>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</si>
  <si>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</si>
  <si>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</si>
  <si>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</si>
  <si>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</si>
  <si>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</si>
  <si>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</si>
  <si>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</si>
  <si>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</si>
  <si>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</si>
  <si>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</si>
  <si>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</si>
  <si>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</si>
  <si>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</si>
  <si>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</si>
  <si>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</si>
  <si>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</si>
  <si>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</si>
  <si>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</si>
  <si>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</si>
  <si>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</si>
  <si>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</si>
  <si>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</si>
  <si>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</si>
  <si>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</si>
  <si>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</si>
  <si>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</si>
  <si>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</si>
  <si>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</si>
  <si>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</si>
  <si>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</si>
  <si>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</si>
  <si>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</si>
  <si>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</si>
  <si>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</si>
  <si>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</si>
  <si>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</si>
  <si>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</si>
  <si>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</si>
  <si>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</si>
  <si>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</si>
  <si>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</si>
  <si>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</si>
  <si>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</si>
  <si>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</si>
  <si>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</si>
  <si>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</si>
  <si>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</si>
  <si>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</si>
  <si>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</si>
  <si>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</si>
  <si>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</si>
  <si>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</si>
  <si>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</si>
  <si>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</si>
  <si>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</si>
  <si>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</si>
  <si>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</si>
  <si>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</si>
  <si>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</si>
  <si>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</si>
  <si>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</si>
  <si>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</si>
  <si>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</si>
  <si>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</si>
  <si>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</si>
  <si>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</si>
  <si>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</si>
  <si>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</si>
  <si>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</si>
  <si>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</si>
  <si>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</si>
  <si>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</si>
  <si>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</si>
  <si>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</si>
  <si>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</si>
  <si>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</si>
  <si>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</si>
  <si>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</si>
  <si>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</si>
  <si>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</si>
  <si>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</si>
  <si>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</si>
  <si>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</si>
  <si>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</si>
  <si>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</si>
  <si>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</si>
  <si>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</si>
  <si>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</si>
  <si>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</si>
  <si>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</si>
  <si>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</si>
  <si>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</si>
  <si>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</si>
  <si>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</si>
  <si>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</si>
  <si>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</si>
  <si>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</si>
  <si>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</si>
  <si>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</si>
  <si>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</si>
  <si>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</si>
  <si>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</si>
  <si>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</si>
  <si>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</si>
  <si>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</si>
  <si>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</si>
  <si>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</si>
  <si>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</si>
  <si>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</si>
  <si>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</si>
  <si>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</si>
  <si>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</si>
  <si>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</si>
  <si>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</si>
  <si>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</si>
  <si>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</si>
  <si>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</si>
  <si>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</si>
  <si>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</si>
  <si>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</si>
  <si>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</si>
  <si>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</si>
  <si>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</si>
  <si>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</si>
  <si>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</si>
  <si>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</si>
  <si>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</si>
  <si>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</si>
  <si>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</si>
  <si>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</si>
  <si>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</si>
  <si>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</si>
  <si>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</si>
  <si>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</si>
  <si>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</si>
  <si>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</si>
  <si>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</si>
  <si>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</si>
  <si>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</si>
  <si>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</si>
  <si>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</si>
  <si>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</si>
  <si>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</si>
  <si>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</si>
  <si>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</si>
  <si>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</si>
  <si>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</si>
  <si>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</si>
  <si>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</si>
  <si>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</si>
  <si>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</si>
  <si>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</si>
  <si>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</si>
  <si>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</si>
  <si>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</si>
  <si>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</si>
  <si>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</si>
  <si>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</si>
  <si>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</si>
  <si>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</si>
  <si>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</si>
  <si>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</si>
  <si>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</si>
  <si>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</si>
  <si>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</si>
  <si>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</si>
  <si>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</si>
  <si>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</si>
  <si>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</si>
  <si>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</si>
  <si>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</si>
  <si>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</si>
  <si>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</si>
  <si>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</si>
  <si>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</si>
  <si>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</si>
  <si>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</si>
  <si>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</si>
  <si>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</si>
  <si>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</si>
  <si>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</si>
  <si>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</si>
  <si>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</si>
  <si>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</si>
  <si>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</si>
  <si>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</si>
  <si>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</si>
  <si>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</si>
  <si>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</si>
  <si>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</si>
  <si>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</si>
  <si>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</si>
  <si>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</si>
  <si>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</si>
  <si>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</si>
  <si>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</si>
  <si>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</si>
  <si>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</si>
  <si>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</si>
  <si>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</si>
  <si>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</si>
  <si>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</si>
  <si>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</si>
  <si>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</si>
  <si>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</si>
  <si>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</si>
  <si>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</si>
  <si>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</si>
  <si>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</si>
  <si>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</si>
  <si>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</si>
  <si>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</si>
  <si>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</si>
  <si>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</si>
  <si>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</si>
  <si>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</si>
  <si>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</si>
  <si>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</si>
  <si>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</si>
  <si>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</si>
  <si>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</si>
  <si>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</si>
  <si>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</si>
  <si>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</si>
  <si>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</si>
  <si>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</si>
  <si>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</si>
  <si>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</si>
  <si>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</si>
  <si>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</si>
  <si>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</si>
  <si>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</si>
  <si>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</si>
  <si>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</si>
  <si>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</si>
  <si>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</si>
  <si>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</si>
  <si>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</si>
  <si>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</si>
  <si>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</si>
  <si>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</si>
  <si>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</si>
  <si>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</si>
  <si>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</si>
  <si>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</si>
  <si>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</si>
  <si>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</si>
  <si>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</si>
  <si>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</si>
  <si>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</si>
  <si>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</si>
  <si>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</si>
  <si>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</si>
  <si>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</si>
  <si>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</si>
  <si>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</si>
  <si>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</si>
  <si>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</si>
  <si>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</si>
  <si>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</si>
  <si>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</si>
  <si>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</si>
  <si>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</si>
  <si>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</si>
  <si>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</si>
  <si>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</si>
  <si>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</si>
  <si>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</si>
  <si>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</si>
  <si>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</si>
  <si>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</si>
  <si>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</si>
  <si>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</si>
  <si>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</si>
  <si>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</si>
  <si>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</si>
  <si>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</si>
  <si>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</si>
  <si>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</si>
  <si>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</si>
  <si>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</si>
  <si>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</si>
  <si>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</si>
  <si>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</si>
  <si>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</si>
  <si>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</si>
  <si>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</si>
  <si>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</si>
  <si>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</si>
  <si>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</si>
  <si>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</si>
  <si>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</si>
  <si>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</si>
  <si>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</si>
  <si>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</si>
  <si>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</si>
  <si>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</si>
  <si>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</si>
  <si>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</si>
  <si>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</si>
  <si>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</si>
  <si>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</si>
  <si>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</si>
  <si>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</si>
  <si>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</si>
  <si>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</si>
  <si>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</si>
  <si>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</si>
  <si>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</si>
  <si>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</si>
  <si>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</si>
  <si>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</si>
  <si>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</si>
  <si>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</si>
  <si>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</si>
  <si>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</si>
  <si>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</si>
  <si>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</si>
  <si>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</si>
  <si>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</si>
  <si>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</si>
  <si>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</si>
  <si>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</si>
  <si>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</si>
  <si>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</si>
  <si>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</si>
  <si>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</si>
  <si>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</si>
  <si>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</si>
  <si>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</si>
  <si>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</si>
  <si>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</si>
  <si>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</si>
  <si>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</si>
  <si>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</si>
  <si>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</si>
  <si>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</si>
  <si>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</si>
  <si>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</si>
  <si>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</si>
  <si>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</si>
  <si>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</si>
  <si>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</si>
  <si>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</si>
  <si>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</si>
  <si>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</si>
  <si>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</si>
  <si>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</si>
  <si>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</si>
  <si>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</si>
  <si>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</si>
  <si>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</si>
  <si>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</si>
  <si>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</si>
  <si>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</si>
  <si>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</si>
  <si>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</si>
  <si>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</si>
  <si>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</si>
  <si>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</si>
  <si>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</si>
  <si>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</si>
  <si>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</si>
  <si>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</si>
  <si>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</si>
  <si>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</si>
  <si>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</si>
  <si>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</si>
  <si>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</si>
  <si>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</si>
  <si>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</si>
  <si>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</si>
  <si>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</si>
  <si>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</si>
  <si>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</si>
  <si>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</si>
  <si>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</si>
  <si>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</si>
  <si>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</si>
  <si>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</si>
  <si>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</si>
  <si>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</si>
  <si>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</si>
  <si>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</si>
  <si>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</si>
  <si>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</si>
  <si>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</si>
  <si>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</si>
  <si>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</si>
  <si>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</si>
  <si>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</si>
  <si>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</si>
  <si>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</si>
  <si>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</si>
  <si>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</si>
  <si>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</si>
  <si>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</si>
  <si>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</si>
  <si>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</si>
  <si>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</si>
  <si>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</si>
  <si>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</si>
  <si>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</si>
  <si>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</si>
  <si>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</si>
  <si>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</si>
  <si>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</si>
  <si>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</si>
  <si>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</si>
  <si>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</si>
  <si>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</si>
  <si>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</si>
  <si>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</si>
  <si>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</si>
  <si>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</si>
  <si>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</si>
  <si>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</si>
  <si>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</si>
  <si>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</si>
  <si>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</si>
  <si>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</si>
  <si>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</si>
  <si>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</si>
  <si>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</si>
  <si>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</si>
  <si>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</si>
  <si>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</si>
  <si>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</si>
  <si>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</si>
  <si>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</si>
  <si>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</si>
  <si>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</si>
  <si>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</si>
  <si>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</si>
  <si>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</si>
  <si>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</si>
  <si>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</si>
  <si>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</si>
  <si>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</si>
  <si>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</si>
  <si>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</si>
  <si>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</si>
  <si>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</si>
  <si>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</si>
  <si>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</si>
  <si>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</si>
  <si>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</si>
  <si>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</si>
  <si>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</si>
  <si>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</si>
  <si>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</si>
  <si>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</si>
  <si>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</si>
  <si>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</si>
  <si>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</si>
  <si>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</si>
  <si>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</si>
  <si>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</si>
  <si>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</si>
  <si>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</si>
  <si>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</si>
  <si>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</si>
  <si>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</si>
  <si>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</si>
  <si>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</si>
  <si>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</si>
  <si>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</si>
  <si>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</si>
  <si>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</si>
  <si>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</si>
  <si>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</si>
  <si>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</si>
  <si>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</si>
  <si>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</si>
  <si>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</si>
  <si>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</si>
  <si>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</si>
  <si>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</si>
  <si>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</si>
  <si>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</si>
  <si>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</si>
  <si>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</si>
  <si>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</si>
  <si>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</si>
  <si>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</si>
  <si>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</si>
  <si>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</si>
  <si>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</si>
  <si>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</si>
  <si>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</si>
  <si>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</si>
  <si>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</si>
  <si>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</si>
  <si>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</si>
  <si>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</si>
  <si>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</si>
  <si>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</si>
  <si>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</si>
  <si>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</si>
  <si>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</si>
  <si>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</si>
  <si>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</si>
  <si>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</si>
  <si>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</si>
  <si>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</si>
  <si>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</si>
  <si>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</si>
  <si>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</si>
  <si>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</si>
  <si>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</si>
  <si>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</si>
  <si>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</si>
  <si>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</si>
  <si>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</si>
  <si>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</si>
  <si>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</si>
  <si>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</si>
  <si>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</si>
  <si>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</si>
  <si>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</si>
  <si>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</si>
  <si>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</si>
  <si>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</si>
  <si>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</si>
  <si>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</si>
  <si>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</si>
  <si>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</si>
  <si>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</si>
  <si>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</si>
  <si>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</si>
  <si>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</si>
  <si>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</si>
  <si>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</si>
  <si>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</si>
  <si>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</si>
  <si>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</si>
  <si>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</si>
  <si>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</si>
  <si>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</si>
  <si>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</si>
  <si>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</si>
  <si>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</si>
  <si>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</si>
  <si>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</si>
  <si>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</si>
  <si>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</si>
  <si>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</si>
  <si>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</si>
  <si>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</si>
  <si>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</si>
  <si>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</si>
  <si>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</si>
  <si>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</si>
  <si>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</si>
  <si>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</si>
  <si>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</si>
  <si>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</si>
  <si>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</si>
  <si>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</si>
  <si>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</si>
  <si>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</si>
  <si>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</si>
  <si>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</si>
  <si>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</si>
  <si>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</si>
  <si>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</si>
  <si>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</si>
  <si>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</si>
  <si>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</si>
  <si>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</si>
  <si>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</si>
  <si>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</si>
  <si>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</si>
  <si>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</si>
  <si>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</si>
  <si>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</si>
  <si>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</si>
  <si>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</si>
  <si>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</si>
  <si>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</si>
  <si>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</si>
  <si>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</si>
  <si>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</si>
  <si>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</si>
  <si>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</si>
  <si>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</si>
  <si>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</si>
  <si>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</si>
  <si>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</si>
  <si>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</si>
  <si>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</si>
  <si>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</si>
  <si>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</si>
  <si>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</si>
  <si>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</si>
  <si>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</si>
  <si>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</si>
  <si>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</si>
  <si>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</si>
  <si>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</si>
  <si>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</si>
  <si>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</si>
  <si>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</si>
  <si>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</si>
  <si>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</si>
  <si>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</si>
  <si>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</si>
  <si>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</si>
  <si>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</si>
  <si>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</si>
  <si>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</si>
  <si>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</si>
  <si>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</si>
  <si>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</si>
  <si>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</si>
  <si>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</si>
  <si>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</si>
  <si>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</si>
  <si>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</si>
  <si>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</si>
  <si>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</si>
  <si>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</si>
  <si>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</si>
  <si>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</si>
  <si>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</si>
  <si>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</si>
  <si>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</si>
  <si>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</si>
  <si>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</si>
  <si>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</si>
  <si>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</si>
  <si>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</si>
  <si>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</si>
  <si>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</si>
  <si>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</si>
  <si>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</si>
  <si>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</si>
  <si>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</si>
  <si>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</si>
  <si>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</si>
  <si>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</si>
  <si>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</si>
  <si>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</si>
  <si>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</si>
  <si>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</si>
  <si>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</si>
  <si>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</si>
  <si>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</si>
  <si>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</si>
  <si>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</si>
  <si>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</si>
  <si>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</si>
  <si>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</si>
  <si>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</si>
  <si>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</si>
  <si>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</si>
  <si>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</si>
  <si>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</si>
  <si>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</si>
  <si>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</si>
  <si>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</si>
  <si>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</si>
  <si>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</si>
  <si>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</si>
  <si>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</si>
  <si>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</si>
  <si>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</si>
  <si>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</si>
  <si>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</si>
  <si>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</si>
  <si>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</si>
  <si>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</si>
  <si>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</si>
  <si>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</si>
  <si>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</si>
  <si>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</si>
  <si>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</si>
  <si>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</si>
  <si>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</si>
  <si>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</si>
  <si>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</si>
  <si>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</si>
  <si>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</si>
  <si>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</si>
  <si>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</si>
  <si>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</si>
  <si>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</si>
  <si>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</si>
  <si>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</si>
  <si>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</si>
  <si>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</si>
  <si>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</si>
  <si>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</si>
  <si>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</si>
  <si>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</si>
  <si>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</si>
  <si>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</si>
  <si>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</si>
  <si>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</si>
  <si>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</si>
  <si>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</si>
  <si>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</si>
  <si>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</si>
  <si>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</si>
  <si>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</si>
  <si>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</si>
  <si>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</si>
  <si>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</si>
  <si>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</si>
  <si>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</si>
  <si>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</si>
  <si>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</si>
  <si>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</si>
  <si>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</si>
  <si>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</si>
  <si>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</si>
  <si>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</si>
  <si>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</si>
  <si>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</si>
  <si>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</si>
  <si>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</si>
  <si>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</si>
  <si>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</si>
  <si>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</si>
  <si>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</si>
  <si>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</si>
  <si>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</si>
  <si>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</si>
  <si>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</si>
  <si>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</si>
  <si>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</si>
  <si>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</si>
  <si>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</si>
  <si>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</si>
  <si>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</si>
  <si>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</si>
  <si>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</si>
  <si>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</si>
  <si>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</si>
  <si>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</si>
  <si>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</si>
  <si>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</si>
  <si>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</si>
  <si>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</si>
  <si>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</si>
  <si>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</si>
  <si>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</si>
  <si>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</si>
  <si>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</si>
  <si>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</si>
  <si>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</si>
  <si>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</si>
  <si>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</si>
  <si>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</si>
  <si>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</si>
  <si>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</si>
  <si>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</si>
  <si>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</si>
  <si>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</si>
  <si>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</si>
  <si>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</si>
  <si>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</si>
  <si>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</si>
  <si>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</si>
  <si>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</si>
  <si>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</si>
  <si>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</si>
  <si>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</si>
  <si>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</si>
  <si>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</si>
  <si>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</si>
  <si>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</si>
  <si>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</si>
  <si>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</si>
  <si>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</si>
  <si>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</si>
  <si>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</si>
  <si>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</si>
  <si>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</si>
  <si>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</si>
  <si>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</si>
  <si>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</si>
  <si>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</si>
  <si>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</si>
  <si>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</si>
  <si>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</si>
  <si>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</si>
  <si>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</si>
  <si>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</si>
  <si>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</si>
  <si>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</si>
  <si>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</si>
  <si>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</si>
  <si>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</si>
  <si>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</si>
  <si>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</si>
  <si>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</si>
  <si>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</si>
  <si>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</si>
  <si>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</si>
  <si>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</si>
  <si>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</si>
  <si>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</si>
  <si>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</si>
  <si>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</si>
  <si>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</si>
  <si>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</si>
  <si>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</si>
  <si>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</si>
  <si>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</si>
  <si>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</si>
  <si>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</si>
  <si>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</si>
  <si>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</si>
  <si>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</si>
  <si>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</si>
  <si>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</si>
  <si>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</si>
  <si>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</si>
  <si>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</si>
  <si>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</si>
  <si>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</si>
  <si>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</si>
  <si>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</si>
  <si>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</si>
  <si>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</si>
  <si>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</si>
  <si>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</si>
  <si>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</si>
  <si>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</si>
  <si>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</si>
  <si>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</si>
  <si>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</si>
  <si>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</si>
  <si>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</si>
  <si>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</si>
  <si>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</si>
  <si>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</si>
  <si>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</si>
  <si>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</si>
  <si>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</si>
  <si>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</si>
  <si>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</si>
  <si>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</si>
  <si>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</si>
  <si>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</si>
  <si>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</si>
  <si>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</si>
  <si>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</si>
  <si>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</si>
  <si>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</si>
  <si>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</si>
  <si>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</si>
  <si>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</si>
  <si>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</si>
  <si>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</si>
  <si>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</si>
  <si>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</si>
  <si>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</si>
  <si>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</si>
  <si>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</si>
  <si>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</si>
  <si>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</si>
  <si>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</si>
  <si>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</si>
  <si>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</si>
  <si>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</si>
  <si>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</si>
  <si>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</si>
  <si>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</si>
  <si>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</si>
  <si>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</si>
  <si>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</si>
  <si>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</si>
  <si>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</si>
  <si>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</si>
  <si>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</si>
  <si>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</si>
  <si>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</si>
  <si>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</si>
  <si>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</si>
  <si>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</si>
  <si>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</si>
  <si>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</si>
  <si>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</si>
  <si>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</si>
  <si>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</si>
  <si>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</si>
  <si>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</si>
  <si>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</si>
  <si>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</si>
  <si>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</si>
  <si>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</si>
  <si>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</si>
  <si>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</si>
  <si>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</si>
  <si>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</si>
  <si>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</si>
  <si>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</si>
  <si>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</si>
  <si>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</si>
  <si>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</si>
  <si>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</si>
  <si>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</si>
  <si>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</si>
  <si>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</si>
  <si>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</si>
  <si>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</si>
  <si>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</si>
  <si>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</si>
  <si>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</si>
  <si>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</si>
  <si>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</si>
  <si>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</si>
  <si>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</si>
  <si>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</si>
  <si>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</si>
  <si>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</si>
  <si>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</si>
  <si>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</si>
  <si>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</si>
  <si>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</si>
  <si>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</si>
  <si>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</si>
  <si>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</si>
  <si>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</si>
  <si>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</si>
  <si>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</si>
  <si>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</si>
  <si>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</si>
  <si>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</si>
  <si>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</si>
  <si>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</si>
  <si>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</si>
  <si>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</si>
  <si>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</si>
  <si>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</si>
  <si>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</si>
  <si>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</si>
  <si>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</si>
  <si>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</si>
  <si>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</si>
  <si>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</si>
  <si>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</si>
  <si>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</si>
  <si>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</si>
  <si>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</si>
  <si>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</si>
  <si>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</si>
  <si>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</si>
  <si>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</si>
  <si>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</si>
  <si>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</si>
  <si>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</si>
  <si>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</si>
  <si>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</si>
  <si>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</si>
  <si>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</si>
  <si>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</si>
  <si>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</si>
  <si>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</si>
  <si>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</si>
  <si>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</si>
  <si>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</si>
  <si>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</si>
  <si>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</si>
  <si>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</si>
  <si>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</si>
  <si>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</si>
  <si>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</si>
  <si>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</si>
  <si>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</si>
  <si>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</si>
  <si>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</si>
  <si>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</si>
  <si>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</si>
  <si>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</si>
  <si>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</si>
  <si>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</si>
  <si>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</si>
  <si>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</si>
  <si>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</si>
  <si>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</si>
  <si>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</si>
  <si>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</si>
  <si>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</si>
  <si>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</si>
  <si>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</si>
  <si>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</si>
  <si>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</si>
  <si>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</si>
  <si>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</si>
  <si>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</si>
  <si>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</si>
  <si>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</si>
  <si>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</si>
  <si>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</si>
  <si>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</si>
  <si>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</si>
  <si>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</si>
  <si>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</si>
  <si>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</si>
  <si>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</si>
  <si>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</si>
  <si>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</si>
  <si>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</si>
  <si>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</si>
  <si>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</si>
  <si>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</si>
  <si>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</si>
  <si>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</si>
  <si>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</si>
  <si>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</si>
  <si>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</si>
  <si>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</si>
  <si>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</si>
  <si>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</si>
  <si>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</si>
  <si>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</si>
  <si>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</si>
  <si>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</si>
  <si>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</si>
  <si>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</si>
  <si>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</si>
  <si>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</si>
  <si>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</si>
  <si>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</si>
  <si>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</si>
  <si>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</si>
  <si>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</si>
  <si>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</si>
  <si>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</si>
  <si>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</si>
  <si>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</si>
  <si>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</si>
  <si>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</si>
  <si>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</si>
  <si>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</si>
  <si>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</si>
  <si>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</si>
  <si>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</si>
  <si>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</si>
  <si>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</si>
  <si>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</si>
  <si>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</si>
  <si>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</si>
  <si>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</si>
  <si>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</si>
  <si>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</si>
  <si>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</si>
  <si>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</si>
  <si>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</si>
  <si>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</si>
  <si>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</si>
  <si>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</si>
  <si>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</si>
  <si>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</si>
  <si>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</si>
  <si>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</si>
  <si>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</si>
  <si>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</si>
  <si>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</si>
  <si>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</si>
  <si>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</si>
  <si>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</si>
  <si>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</si>
  <si>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</si>
  <si>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</si>
  <si>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</si>
  <si>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</si>
  <si>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</si>
  <si>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</si>
  <si>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</si>
  <si>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</si>
  <si>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</si>
  <si>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</si>
  <si>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</si>
  <si>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</si>
  <si>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</si>
  <si>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</si>
  <si>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</si>
  <si>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</si>
  <si>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</si>
  <si>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</si>
  <si>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</si>
  <si>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</si>
  <si>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</si>
  <si>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</si>
  <si>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</si>
  <si>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</si>
  <si>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</si>
  <si>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</si>
  <si>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</si>
  <si>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</si>
  <si>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</si>
  <si>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</si>
  <si>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</si>
  <si>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</si>
  <si>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</si>
  <si>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</si>
  <si>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</si>
  <si>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</si>
  <si>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</si>
  <si>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</si>
  <si>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</si>
  <si>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</si>
  <si>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</si>
  <si>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</si>
  <si>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</si>
  <si>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</si>
  <si>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</si>
  <si>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</si>
  <si>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</si>
  <si>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</si>
  <si>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</si>
  <si>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</si>
  <si>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</si>
  <si>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</si>
  <si>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</si>
  <si>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</si>
  <si>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</si>
  <si>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</si>
  <si>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</si>
  <si>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</si>
  <si>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</si>
  <si>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</si>
  <si>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</si>
  <si>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</si>
  <si>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</si>
  <si>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</si>
  <si>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</si>
  <si>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</si>
  <si>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</si>
  <si>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</si>
  <si>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</si>
  <si>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</si>
  <si>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</si>
  <si>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</si>
  <si>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</si>
  <si>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</si>
  <si>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</si>
  <si>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</si>
  <si>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</si>
  <si>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</si>
  <si>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</si>
  <si>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</si>
  <si>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</si>
  <si>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</si>
  <si>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</si>
  <si>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</si>
  <si>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</si>
  <si>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</si>
  <si>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</si>
  <si>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</si>
  <si>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</si>
  <si>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</si>
  <si>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</si>
  <si>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</si>
  <si>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</si>
  <si>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</si>
  <si>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</si>
  <si>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</si>
  <si>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</si>
  <si>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</si>
  <si>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</si>
  <si>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</si>
  <si>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</si>
  <si>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</si>
  <si>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</si>
  <si>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</si>
  <si>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</si>
  <si>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</si>
  <si>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</si>
  <si>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</si>
  <si>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</si>
  <si>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</si>
  <si>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</si>
  <si>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</si>
  <si>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</si>
  <si>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</si>
  <si>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</si>
  <si>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</si>
  <si>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</si>
  <si>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</si>
  <si>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</si>
  <si>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</si>
  <si>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</si>
  <si>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</si>
  <si>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</si>
  <si>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</si>
  <si>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</si>
  <si>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</si>
  <si>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</si>
  <si>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</si>
  <si>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</si>
  <si>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</si>
  <si>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</si>
  <si>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</si>
  <si>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</si>
  <si>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</si>
  <si>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</si>
  <si>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</si>
  <si>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</si>
  <si>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</si>
  <si>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</si>
  <si>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</si>
  <si>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</si>
  <si>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</si>
  <si>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</si>
  <si>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</si>
  <si>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</si>
  <si>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</si>
  <si>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</si>
  <si>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</si>
  <si>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</si>
  <si>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</si>
  <si>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</si>
  <si>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</si>
  <si>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</si>
  <si>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</si>
  <si>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</si>
  <si>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</si>
  <si>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</si>
  <si>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</si>
  <si>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</si>
  <si>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</si>
  <si>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</si>
  <si>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</si>
  <si>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</si>
  <si>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</si>
  <si>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</si>
  <si>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</si>
  <si>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</si>
  <si>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</si>
  <si>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</si>
  <si>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</si>
  <si>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</si>
  <si>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</si>
  <si>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</si>
  <si>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</si>
  <si>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</si>
  <si>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</si>
  <si>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</si>
  <si>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</si>
  <si>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</si>
  <si>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</si>
  <si>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</si>
  <si>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</si>
  <si>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</si>
  <si>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</si>
  <si>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</si>
  <si>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</si>
  <si>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</si>
  <si>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</si>
  <si>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</si>
  <si>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</si>
  <si>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</si>
  <si>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</si>
  <si>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</si>
  <si>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</si>
  <si>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</si>
  <si>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</si>
  <si>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</si>
  <si>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</si>
  <si>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</si>
  <si>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</si>
  <si>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</si>
  <si>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</si>
  <si>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</si>
  <si>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</si>
  <si>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</si>
  <si>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</si>
  <si>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</si>
  <si>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</si>
  <si>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</si>
  <si>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</si>
  <si>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</si>
  <si>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</si>
  <si>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</si>
  <si>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</si>
  <si>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</si>
  <si>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</si>
  <si>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</si>
  <si>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</si>
  <si>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</si>
  <si>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</si>
  <si>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</si>
  <si>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</si>
  <si>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</si>
  <si>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</si>
  <si>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</si>
  <si>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</si>
  <si>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</si>
  <si>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</si>
  <si>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</si>
  <si>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</si>
  <si>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</si>
  <si>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</si>
  <si>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</si>
  <si>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</si>
  <si>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</si>
  <si>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</si>
  <si>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</si>
  <si>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</si>
  <si>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</si>
  <si>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</si>
  <si>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</si>
  <si>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</si>
  <si>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</si>
  <si>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</si>
  <si>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</si>
  <si>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</si>
  <si>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</si>
  <si>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</si>
  <si>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</si>
  <si>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</si>
  <si>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</si>
  <si>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</si>
  <si>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</si>
  <si>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</si>
  <si>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</si>
  <si>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</si>
  <si>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</si>
  <si>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</si>
  <si>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</si>
  <si>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</si>
  <si>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</si>
  <si>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</si>
  <si>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</si>
  <si>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</si>
  <si>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</si>
  <si>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</si>
  <si>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</si>
  <si>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</si>
  <si>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</si>
  <si>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</si>
  <si>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</si>
  <si>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</si>
  <si>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</si>
  <si>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</si>
  <si>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</si>
  <si>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</si>
  <si>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</si>
  <si>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</si>
  <si>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</si>
  <si>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</si>
  <si>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</si>
  <si>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</si>
  <si>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</si>
  <si>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</si>
  <si>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</si>
  <si>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</si>
  <si>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</si>
  <si>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</si>
  <si>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</si>
  <si>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</si>
  <si>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</si>
  <si>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</si>
  <si>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</si>
  <si>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</si>
  <si>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</si>
  <si>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</si>
  <si>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</si>
  <si>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</si>
  <si>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</si>
  <si>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</si>
  <si>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</si>
  <si>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</si>
  <si>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</si>
  <si>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</si>
  <si>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</si>
  <si>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</si>
  <si>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</si>
  <si>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</si>
  <si>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</si>
  <si>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</si>
  <si>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</si>
  <si>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</si>
  <si>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</si>
  <si>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</si>
  <si>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</si>
  <si>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</si>
  <si>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</si>
  <si>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</si>
  <si>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</si>
  <si>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</si>
  <si>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</si>
  <si>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</si>
  <si>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</si>
  <si>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</si>
  <si>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</si>
  <si>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</si>
  <si>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</si>
  <si>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</si>
  <si>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</si>
  <si>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</si>
  <si>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</si>
  <si>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</si>
  <si>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</si>
  <si>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</si>
  <si>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</si>
  <si>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</si>
  <si>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</si>
  <si>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</si>
  <si>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</si>
  <si>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</si>
  <si>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</si>
  <si>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</si>
  <si>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</si>
  <si>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</si>
  <si>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</si>
  <si>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</si>
  <si>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</si>
  <si>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</si>
  <si>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</si>
  <si>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</si>
  <si>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</si>
  <si>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</si>
  <si>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</si>
  <si>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</si>
  <si>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</si>
  <si>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</si>
  <si>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</si>
  <si>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</si>
  <si>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</si>
  <si>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</si>
  <si>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</si>
  <si>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</si>
  <si>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</si>
  <si>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</si>
  <si>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</si>
  <si>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</si>
  <si>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</si>
  <si>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</si>
  <si>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</si>
  <si>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</si>
  <si>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</si>
  <si>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</si>
  <si>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</si>
  <si>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</si>
  <si>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</si>
  <si>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</si>
  <si>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</si>
  <si>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</si>
  <si>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</si>
  <si>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</si>
  <si>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</si>
  <si>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</si>
  <si>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</si>
  <si>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</si>
  <si>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</si>
  <si>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</si>
  <si>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</si>
  <si>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</si>
  <si>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</si>
  <si>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</si>
  <si>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</si>
  <si>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</si>
  <si>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</si>
  <si>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</si>
  <si>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</si>
  <si>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</si>
  <si>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</si>
  <si>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</si>
  <si>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</si>
  <si>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</si>
  <si>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</si>
  <si>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</si>
  <si>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</si>
  <si>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</si>
  <si>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</si>
  <si>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</si>
  <si>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</si>
  <si>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</si>
  <si>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</si>
  <si>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</si>
  <si>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</si>
  <si>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</si>
  <si>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</si>
  <si>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</si>
  <si>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</si>
  <si>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</si>
  <si>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</si>
  <si>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</si>
  <si>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</si>
  <si>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</si>
  <si>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</si>
  <si>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</si>
  <si>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</si>
  <si>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</si>
  <si>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</si>
  <si>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</si>
  <si>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</si>
  <si>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</si>
  <si>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</si>
  <si>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</si>
  <si>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</si>
  <si>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</si>
  <si>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</si>
  <si>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</si>
  <si>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</si>
  <si>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</si>
  <si>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</si>
  <si>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</si>
  <si>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</si>
  <si>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</si>
  <si>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</si>
  <si>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</si>
  <si>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</si>
  <si>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</si>
  <si>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</si>
  <si>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</si>
  <si>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</si>
  <si>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</si>
  <si>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</si>
  <si>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</si>
  <si>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</si>
  <si>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</si>
  <si>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</si>
  <si>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</si>
  <si>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</si>
  <si>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</si>
  <si>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</si>
  <si>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</si>
  <si>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</si>
  <si>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</si>
  <si>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</si>
  <si>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</si>
  <si>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</si>
  <si>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</si>
  <si>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</si>
  <si>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</si>
  <si>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</si>
  <si>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</si>
  <si>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</si>
  <si>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</si>
  <si>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</si>
  <si>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</si>
  <si>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</si>
  <si>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</si>
  <si>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</si>
  <si>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</si>
  <si>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</si>
  <si>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</si>
  <si>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</si>
  <si>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</si>
  <si>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</si>
  <si>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</si>
  <si>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</si>
  <si>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</si>
  <si>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</si>
  <si>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</si>
  <si>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</si>
  <si>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</si>
  <si>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</si>
  <si>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</si>
  <si>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</si>
  <si>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</si>
  <si>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</si>
  <si>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</si>
  <si>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</si>
  <si>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</si>
  <si>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</si>
  <si>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</si>
  <si>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</si>
  <si>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</si>
  <si>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</si>
  <si>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</si>
  <si>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</si>
  <si>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</si>
  <si>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</si>
  <si>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</si>
  <si>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</si>
  <si>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</si>
  <si>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</si>
  <si>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</si>
  <si>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</si>
  <si>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</si>
  <si>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</si>
  <si>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</si>
  <si>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</si>
  <si>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</si>
  <si>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</si>
  <si>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</si>
  <si>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</si>
  <si>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</si>
  <si>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</si>
  <si>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</si>
  <si>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</si>
  <si>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</si>
  <si>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</si>
  <si>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</si>
  <si>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</si>
  <si>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</si>
  <si>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</si>
  <si>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</si>
  <si>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</si>
  <si>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</si>
  <si>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</si>
  <si>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</si>
  <si>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</si>
  <si>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</si>
  <si>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</si>
  <si>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</si>
  <si>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</si>
  <si>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</si>
  <si>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</si>
  <si>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</si>
  <si>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</si>
  <si>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</si>
  <si>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</si>
  <si>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</si>
  <si>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</si>
  <si>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</si>
  <si>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</si>
  <si>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</si>
  <si>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</si>
  <si>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</si>
  <si>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</si>
  <si>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</si>
  <si>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</si>
  <si>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</si>
  <si>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</si>
  <si>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</si>
  <si>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</si>
  <si>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</si>
  <si>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</si>
  <si>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</si>
  <si>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</si>
  <si>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</si>
  <si>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</si>
  <si>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</si>
  <si>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</si>
  <si>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</si>
  <si>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</si>
  <si>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</si>
  <si>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</si>
  <si>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</si>
  <si>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</si>
  <si>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</si>
  <si>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</si>
  <si>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</si>
  <si>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</si>
  <si>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</si>
  <si>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</si>
  <si>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</si>
  <si>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</si>
  <si>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</si>
  <si>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</si>
  <si>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</si>
  <si>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</si>
  <si>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</si>
  <si>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</si>
  <si>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</si>
  <si>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</si>
  <si>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</si>
  <si>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</si>
  <si>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</si>
  <si>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</si>
  <si>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</si>
  <si>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</si>
  <si>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</si>
  <si>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</si>
  <si>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</si>
  <si>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</si>
  <si>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</si>
  <si>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</si>
  <si>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</si>
  <si>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</si>
  <si>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</si>
  <si>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</si>
  <si>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</si>
  <si>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</si>
  <si>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</si>
  <si>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</si>
  <si>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</si>
  <si>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</si>
  <si>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</si>
  <si>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</si>
  <si>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</si>
  <si>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</si>
  <si>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</si>
  <si>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</si>
  <si>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</si>
  <si>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</si>
  <si>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</si>
  <si>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</si>
  <si>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</si>
  <si>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</si>
  <si>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</si>
  <si>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</si>
  <si>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</si>
  <si>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</si>
  <si>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</si>
  <si>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</si>
  <si>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</si>
  <si>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</si>
  <si>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</si>
  <si>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</si>
  <si>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</si>
  <si>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</si>
  <si>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</si>
  <si>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</si>
  <si>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</si>
  <si>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</si>
  <si>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</si>
  <si>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</si>
  <si>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</si>
  <si>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</si>
  <si>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</si>
  <si>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</si>
  <si>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</si>
  <si>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</si>
  <si>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</si>
  <si>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</si>
  <si>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</si>
  <si>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</si>
  <si>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</si>
  <si>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</si>
  <si>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</si>
  <si>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</si>
  <si>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</si>
  <si>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</si>
  <si>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</si>
  <si>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</si>
  <si>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</si>
  <si>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</si>
  <si>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</si>
  <si>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</si>
  <si>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</si>
  <si>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</si>
  <si>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</si>
  <si>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</si>
  <si>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</si>
  <si>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</si>
  <si>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</si>
  <si>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</si>
  <si>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</si>
  <si>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</si>
  <si>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</si>
  <si>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</si>
  <si>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</si>
  <si>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</si>
  <si>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</si>
  <si>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</si>
  <si>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</si>
  <si>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</si>
  <si>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</si>
  <si>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</si>
  <si>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</si>
  <si>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</si>
  <si>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</si>
  <si>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</si>
  <si>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</si>
  <si>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</si>
  <si>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</si>
  <si>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</si>
  <si>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</si>
  <si>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</si>
  <si>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</si>
  <si>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</si>
  <si>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</si>
  <si>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</si>
  <si>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</si>
  <si>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</si>
  <si>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</si>
  <si>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</si>
  <si>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</si>
  <si>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</si>
  <si>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</si>
  <si>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</si>
  <si>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</si>
  <si>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</si>
  <si>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</si>
  <si>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</si>
  <si>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</si>
  <si>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</si>
  <si>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</si>
  <si>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</si>
  <si>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</si>
  <si>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</si>
  <si>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</si>
  <si>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</si>
  <si>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</si>
  <si>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</si>
  <si>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</si>
  <si>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</si>
  <si>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</si>
  <si>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</si>
  <si>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</si>
  <si>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</si>
  <si>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</si>
  <si>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</si>
  <si>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</si>
  <si>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</si>
  <si>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</si>
  <si>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</si>
  <si>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</si>
  <si>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</si>
  <si>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</si>
  <si>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</si>
  <si>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</si>
  <si>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</si>
  <si>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</si>
  <si>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</si>
  <si>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</si>
  <si>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</si>
  <si>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</si>
  <si>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</si>
  <si>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</si>
  <si>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</si>
  <si>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</si>
  <si>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</si>
  <si>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</si>
  <si>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</si>
  <si>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</si>
  <si>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</si>
  <si>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</si>
  <si>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</si>
  <si>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</si>
  <si>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</si>
  <si>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</si>
  <si>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</si>
  <si>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</si>
  <si>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</si>
  <si>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</si>
  <si>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</si>
  <si>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</si>
  <si>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</si>
  <si>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</si>
  <si>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</si>
  <si>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</si>
  <si>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</si>
  <si>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</si>
  <si>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</si>
  <si>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</si>
  <si>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</si>
  <si>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</si>
  <si>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</si>
  <si>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</si>
  <si>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</si>
  <si>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</si>
  <si>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</si>
  <si>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</si>
  <si>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</si>
  <si>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</si>
  <si>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</si>
  <si>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</si>
  <si>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</si>
  <si>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</si>
  <si>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</si>
  <si>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</si>
  <si>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</si>
  <si>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</si>
  <si>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</si>
  <si>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</si>
  <si>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</si>
  <si>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</si>
  <si>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</si>
  <si>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</si>
  <si>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</si>
  <si>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</si>
  <si>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</si>
  <si>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</si>
  <si>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</si>
  <si>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</si>
  <si>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</si>
  <si>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</si>
  <si>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</si>
  <si>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</si>
  <si>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</si>
  <si>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</si>
  <si>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</si>
  <si>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</si>
  <si>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</si>
  <si>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</si>
  <si>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</si>
  <si>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</si>
  <si>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</si>
  <si>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</si>
  <si>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</si>
  <si>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</si>
  <si>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</si>
  <si>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</si>
  <si>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</si>
  <si>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</si>
  <si>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</si>
  <si>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</si>
  <si>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</si>
  <si>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</si>
  <si>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</si>
  <si>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</si>
  <si>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</si>
  <si>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</si>
  <si>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</si>
  <si>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</si>
  <si>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</si>
  <si>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</si>
  <si>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</si>
  <si>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</si>
  <si>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</si>
  <si>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</si>
  <si>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</si>
  <si>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</si>
  <si>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</si>
  <si>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</si>
  <si>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</si>
  <si>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</si>
  <si>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</si>
  <si>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</si>
  <si>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</si>
  <si>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</si>
  <si>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</si>
  <si>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</si>
  <si>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</si>
  <si>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</si>
  <si>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</si>
  <si>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</si>
  <si>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</si>
  <si>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</si>
  <si>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</si>
  <si>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</si>
  <si>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</si>
  <si>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</si>
  <si>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</si>
  <si>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</si>
  <si>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</si>
  <si>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</si>
  <si>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</si>
  <si>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</si>
  <si>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</si>
  <si>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</si>
  <si>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</si>
  <si>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</si>
  <si>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</si>
  <si>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</si>
  <si>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</si>
  <si>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</si>
  <si>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</si>
  <si>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</si>
  <si>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</si>
  <si>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</si>
  <si>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</si>
  <si>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</si>
  <si>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</si>
  <si>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</si>
  <si>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</si>
  <si>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</si>
  <si>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</si>
  <si>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</si>
  <si>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</si>
  <si>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</si>
  <si>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</si>
  <si>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</si>
  <si>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</si>
  <si>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</si>
  <si>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</si>
  <si>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</si>
  <si>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</si>
  <si>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</si>
  <si>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</si>
  <si>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</si>
  <si>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</si>
  <si>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</si>
  <si>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</si>
  <si>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</si>
  <si>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</si>
  <si>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</si>
  <si>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</si>
  <si>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</si>
  <si>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</si>
  <si>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</si>
  <si>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</si>
  <si>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</si>
  <si>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</si>
  <si>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</si>
  <si>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</si>
  <si>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</si>
  <si>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</si>
  <si>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</si>
  <si>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</si>
  <si>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</si>
  <si>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</si>
  <si>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</si>
  <si>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</si>
  <si>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</si>
  <si>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</si>
  <si>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</si>
  <si>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</si>
  <si>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</si>
  <si>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</si>
  <si>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</si>
  <si>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</si>
  <si>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</si>
  <si>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</si>
  <si>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</si>
  <si>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</si>
  <si>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</si>
  <si>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</si>
  <si>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</si>
  <si>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</si>
  <si>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</si>
  <si>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</si>
  <si>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</si>
  <si>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</si>
  <si>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</si>
  <si>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</si>
  <si>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</si>
  <si>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</si>
  <si>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</si>
  <si>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</si>
  <si>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</si>
  <si>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</si>
  <si>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</si>
  <si>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</si>
  <si>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</si>
  <si>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</si>
  <si>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</si>
  <si>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</si>
  <si>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</si>
  <si>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</si>
  <si>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</si>
  <si>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</si>
  <si>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</si>
  <si>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</si>
  <si>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</si>
  <si>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</si>
  <si>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</si>
  <si>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</si>
  <si>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</si>
  <si>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</si>
  <si>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</si>
  <si>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</si>
  <si>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</si>
  <si>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</si>
  <si>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</si>
  <si>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</si>
  <si>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</si>
  <si>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</si>
  <si>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</si>
  <si>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</si>
  <si>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</si>
  <si>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</si>
  <si>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</si>
  <si>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</si>
  <si>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</si>
  <si>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</si>
  <si>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</si>
  <si>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</si>
  <si>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</si>
  <si>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</si>
  <si>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</si>
  <si>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</si>
  <si>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</si>
  <si>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</si>
  <si>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</si>
  <si>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</si>
  <si>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</si>
  <si>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</si>
  <si>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</si>
  <si>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</si>
  <si>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</si>
  <si>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</si>
  <si>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</si>
  <si>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</si>
  <si>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</si>
  <si>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</si>
  <si>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</si>
  <si>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</si>
  <si>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</si>
  <si>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</si>
  <si>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</si>
  <si>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</si>
  <si>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</si>
  <si>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</si>
  <si>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</si>
  <si>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</si>
  <si>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</si>
  <si>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</si>
  <si>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</si>
  <si>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</si>
  <si>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</si>
  <si>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</si>
  <si>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</si>
  <si>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</si>
  <si>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</si>
  <si>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</si>
  <si>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</si>
  <si>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</si>
  <si>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</si>
  <si>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</si>
  <si>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</si>
  <si>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</si>
  <si>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</si>
  <si>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</si>
  <si>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</si>
  <si>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</si>
  <si>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</si>
  <si>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</si>
  <si>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</si>
  <si>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</si>
  <si>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</si>
  <si>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</si>
  <si>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</si>
  <si>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</si>
  <si>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</si>
  <si>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</si>
  <si>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</si>
  <si>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</si>
  <si>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</si>
  <si>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</si>
  <si>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</si>
  <si>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</si>
  <si>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</si>
  <si>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</si>
  <si>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</si>
  <si>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</si>
  <si>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</si>
  <si>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</si>
  <si>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</si>
  <si>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</si>
  <si>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</si>
  <si>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</si>
  <si>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</si>
  <si>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</si>
  <si>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</si>
  <si>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</si>
  <si>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</si>
  <si>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</si>
  <si>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</si>
  <si>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</si>
  <si>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</si>
  <si>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</si>
  <si>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</si>
  <si>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</si>
  <si>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</si>
  <si>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</si>
  <si>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</si>
  <si>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</si>
  <si>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</si>
  <si>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</si>
  <si>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</si>
  <si>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</si>
  <si>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</si>
  <si>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</si>
  <si>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</si>
  <si>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</si>
  <si>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</si>
  <si>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</si>
  <si>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</si>
  <si>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</si>
  <si>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</si>
  <si>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</si>
  <si>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</si>
  <si>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</si>
  <si>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</si>
  <si>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</si>
  <si>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</si>
  <si>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</si>
  <si>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</si>
  <si>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</si>
  <si>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</si>
  <si>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</si>
  <si>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</si>
  <si>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</si>
  <si>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</si>
  <si>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</si>
  <si>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</si>
  <si>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</si>
  <si>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</si>
  <si>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</si>
  <si>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</si>
  <si>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</si>
  <si>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</si>
  <si>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</si>
  <si>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</si>
  <si>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</si>
  <si>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</si>
  <si>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</si>
  <si>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</si>
  <si>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</si>
  <si>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</si>
  <si>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</si>
  <si>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</si>
  <si>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</si>
  <si>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</si>
  <si>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</si>
  <si>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</si>
  <si>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</si>
  <si>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</si>
  <si>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</si>
  <si>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</si>
  <si>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</si>
  <si>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</si>
  <si>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</si>
  <si>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</si>
  <si>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</si>
  <si>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</si>
  <si>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</si>
  <si>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</si>
  <si>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</si>
  <si>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</si>
  <si>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</si>
  <si>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</si>
  <si>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</si>
  <si>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</si>
  <si>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</si>
  <si>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</si>
  <si>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</si>
  <si>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</si>
  <si>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</si>
  <si>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</si>
  <si>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</si>
  <si>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</si>
  <si>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</si>
  <si>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</si>
  <si>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</si>
  <si>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</si>
  <si>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</si>
  <si>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</si>
  <si>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</si>
  <si>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</si>
  <si>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</si>
  <si>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</si>
  <si>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</si>
  <si>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</si>
  <si>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</si>
  <si>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</si>
  <si>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</si>
  <si>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</si>
  <si>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</si>
  <si>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</si>
  <si>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</si>
  <si>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</si>
  <si>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</si>
  <si>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</si>
  <si>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</si>
  <si>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</si>
  <si>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</si>
  <si>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</si>
  <si>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</si>
  <si>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</si>
  <si>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</si>
  <si>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</si>
  <si>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</si>
  <si>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</si>
  <si>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</si>
  <si>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</si>
  <si>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</si>
  <si>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</si>
  <si>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</si>
  <si>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</si>
  <si>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</si>
  <si>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</si>
  <si>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</si>
  <si>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</si>
  <si>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</si>
  <si>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</si>
  <si>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</si>
  <si>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</si>
  <si>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</si>
  <si>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</si>
  <si>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</si>
  <si>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</si>
  <si>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</si>
  <si>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</si>
  <si>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</si>
  <si>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</si>
  <si>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</si>
  <si>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</si>
  <si>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</si>
  <si>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</si>
  <si>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</si>
  <si>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</si>
  <si>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</si>
  <si>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</si>
  <si>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</si>
  <si>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</si>
  <si>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</si>
  <si>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</si>
  <si>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</si>
  <si>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</si>
  <si>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</si>
  <si>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</si>
  <si>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</si>
  <si>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</si>
  <si>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</si>
  <si>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</si>
  <si>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</si>
  <si>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</si>
  <si>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</si>
  <si>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</si>
  <si>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</si>
  <si>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</si>
  <si>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</si>
  <si>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</si>
  <si>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</si>
  <si>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</si>
  <si>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</si>
  <si>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</si>
  <si>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</si>
  <si>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</si>
  <si>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</si>
  <si>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</si>
  <si>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</si>
  <si>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</si>
  <si>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</si>
  <si>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</si>
  <si>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</si>
  <si>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</si>
  <si>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</si>
  <si>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</si>
  <si>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</si>
  <si>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</si>
  <si>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</si>
  <si>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</si>
  <si>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</si>
  <si>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</si>
  <si>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</si>
  <si>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</si>
  <si>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</si>
  <si>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</si>
  <si>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</si>
  <si>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</si>
  <si>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</si>
  <si>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</si>
  <si>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</si>
  <si>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</si>
  <si>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</si>
  <si>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</si>
  <si>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</si>
  <si>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</si>
  <si>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</si>
  <si>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</si>
  <si>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</si>
  <si>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</si>
  <si>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</si>
  <si>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</si>
  <si>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</si>
  <si>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</si>
  <si>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</si>
  <si>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</si>
  <si>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</si>
  <si>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</si>
  <si>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</si>
  <si>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</si>
  <si>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</si>
  <si>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</si>
  <si>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</si>
  <si>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</si>
  <si>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</si>
  <si>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</si>
  <si>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</si>
  <si>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</si>
  <si>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</si>
  <si>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</si>
  <si>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</si>
  <si>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</si>
  <si>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</si>
  <si>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</si>
  <si>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</si>
  <si>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</si>
  <si>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</si>
  <si>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</si>
  <si>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</si>
  <si>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</si>
  <si>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</si>
  <si>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</si>
  <si>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</si>
  <si>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</si>
  <si>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</si>
  <si>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</si>
  <si>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</si>
  <si>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</si>
  <si>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</si>
  <si>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</si>
  <si>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</si>
  <si>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</si>
  <si>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</si>
  <si>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</si>
  <si>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</si>
  <si>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</si>
  <si>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</si>
  <si>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</si>
  <si>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</si>
  <si>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</si>
  <si>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</si>
  <si>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</si>
  <si>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</si>
  <si>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</si>
  <si>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</si>
  <si>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</si>
  <si>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</si>
  <si>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</si>
  <si>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</si>
  <si>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</si>
  <si>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</si>
  <si>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</si>
  <si>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</si>
  <si>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</si>
  <si>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</si>
  <si>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</si>
  <si>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</si>
  <si>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</si>
  <si>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</si>
  <si>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</si>
  <si>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</si>
  <si>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</si>
  <si>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</si>
  <si>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</si>
  <si>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</si>
  <si>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</si>
  <si>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</si>
  <si>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</si>
  <si>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</si>
  <si>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</si>
  <si>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</si>
  <si>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</si>
  <si>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</si>
  <si>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</si>
  <si>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</si>
  <si>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</si>
  <si>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</si>
  <si>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</si>
  <si>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</si>
  <si>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</si>
  <si>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</si>
  <si>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</si>
  <si>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</si>
  <si>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</si>
  <si>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</si>
  <si>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</si>
  <si>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</si>
  <si>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</si>
  <si>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</si>
  <si>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</si>
  <si>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</si>
  <si>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</si>
  <si>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</si>
  <si>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</si>
  <si>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</si>
  <si>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</si>
  <si>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</si>
  <si>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</si>
  <si>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</si>
  <si>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</si>
  <si>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</si>
  <si>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</si>
  <si>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</si>
  <si>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</si>
  <si>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</si>
  <si>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</si>
  <si>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</si>
  <si>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</si>
  <si>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</si>
  <si>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</si>
  <si>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</si>
  <si>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</si>
  <si>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</si>
  <si>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</si>
  <si>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</si>
  <si>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</si>
  <si>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</si>
  <si>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</si>
  <si>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</si>
  <si>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</si>
  <si>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</si>
  <si>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</si>
  <si>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</si>
  <si>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</si>
  <si>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</si>
  <si>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</si>
  <si>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</si>
  <si>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</si>
  <si>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</si>
  <si>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</si>
  <si>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</si>
  <si>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</si>
  <si>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</si>
  <si>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</si>
  <si>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</si>
  <si>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</si>
  <si>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</si>
  <si>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</si>
  <si>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</si>
  <si>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</si>
  <si>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</si>
  <si>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</si>
  <si>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</si>
  <si>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</si>
  <si>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</si>
  <si>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</si>
  <si>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</si>
  <si>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</si>
  <si>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</si>
  <si>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</si>
  <si>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</si>
  <si>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</si>
  <si>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</si>
  <si>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</si>
  <si>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</si>
  <si>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</si>
  <si>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</si>
  <si>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</si>
  <si>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</si>
  <si>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</si>
  <si>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</si>
  <si>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</si>
  <si>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</si>
  <si>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</si>
  <si>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</si>
  <si>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</si>
  <si>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</si>
  <si>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</si>
  <si>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</si>
  <si>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</si>
  <si>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</si>
  <si>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</si>
  <si>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</si>
  <si>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</si>
  <si>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</si>
  <si>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</si>
  <si>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</si>
  <si>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</si>
  <si>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</si>
  <si>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</si>
  <si>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</si>
  <si>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</si>
  <si>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</si>
  <si>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</si>
  <si>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</si>
  <si>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</si>
  <si>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</si>
  <si>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</si>
  <si>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</si>
  <si>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</si>
  <si>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</si>
  <si>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</si>
  <si>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</si>
  <si>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</si>
  <si>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</si>
  <si>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</si>
  <si>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</si>
  <si>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</si>
  <si>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</si>
  <si>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</si>
  <si>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</si>
  <si>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</si>
  <si>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</si>
  <si>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</si>
  <si>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</si>
  <si>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</si>
  <si>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</si>
  <si>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</si>
  <si>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</si>
  <si>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</si>
  <si>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</si>
  <si>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</si>
  <si>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</si>
  <si>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</si>
  <si>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</si>
  <si>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</si>
  <si>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</si>
  <si>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</si>
  <si>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</si>
  <si>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</si>
  <si>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</si>
  <si>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</si>
  <si>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</si>
  <si>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</si>
  <si>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</si>
  <si>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</si>
  <si>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</si>
  <si>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</si>
  <si>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</si>
  <si>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</si>
  <si>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</si>
  <si>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</si>
  <si>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</si>
  <si>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</si>
  <si>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</si>
  <si>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</si>
  <si>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</si>
  <si>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</si>
  <si>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</si>
  <si>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</si>
  <si>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</si>
  <si>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</si>
  <si>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</si>
  <si>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</si>
  <si>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</si>
  <si>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</si>
  <si>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</si>
  <si>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</si>
  <si>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</si>
  <si>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</si>
  <si>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</si>
  <si>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</si>
  <si>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</si>
  <si>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</si>
  <si>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</si>
  <si>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</si>
  <si>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</si>
  <si>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</si>
  <si>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</si>
  <si>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</si>
  <si>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</si>
  <si>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</si>
  <si>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</si>
  <si>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</si>
  <si>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</si>
  <si>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</si>
  <si>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</si>
  <si>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</si>
  <si>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</si>
  <si>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</si>
  <si>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</si>
  <si>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</si>
  <si>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</si>
  <si>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</si>
  <si>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</si>
  <si>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</si>
  <si>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</si>
  <si>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</si>
  <si>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</si>
  <si>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</si>
  <si>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</si>
  <si>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</si>
  <si>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</si>
  <si>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</si>
  <si>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</si>
  <si>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</si>
  <si>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</si>
  <si>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</si>
  <si>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</si>
  <si>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</si>
  <si>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</si>
  <si>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</si>
  <si>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</si>
  <si>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</si>
  <si>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</si>
  <si>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</si>
  <si>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</si>
  <si>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</si>
  <si>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</si>
  <si>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</si>
  <si>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</si>
  <si>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</si>
  <si>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</si>
  <si>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</si>
  <si>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</si>
  <si>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</si>
  <si>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</si>
  <si>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</si>
  <si>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</si>
  <si>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</si>
  <si>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</si>
  <si>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</si>
  <si>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</si>
  <si>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</si>
  <si>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</si>
  <si>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</si>
  <si>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</si>
  <si>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</si>
  <si>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</si>
  <si>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</si>
  <si>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</si>
  <si>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</si>
  <si>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</si>
  <si>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</si>
  <si>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</si>
  <si>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</si>
  <si>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</si>
  <si>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</si>
  <si>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</si>
  <si>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</si>
  <si>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</si>
  <si>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</si>
  <si>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</si>
  <si>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</si>
  <si>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</si>
  <si>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</si>
  <si>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</si>
  <si>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</si>
  <si>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</si>
  <si>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</si>
  <si>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</si>
  <si>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</si>
  <si>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</si>
  <si>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</si>
  <si>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</si>
  <si>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</si>
  <si>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</si>
  <si>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</si>
  <si>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</si>
  <si>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</si>
  <si>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</si>
  <si>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</si>
  <si>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</si>
  <si>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</si>
  <si>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</si>
  <si>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</si>
  <si>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</si>
  <si>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</si>
  <si>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</si>
  <si>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</si>
  <si>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</si>
  <si>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</si>
  <si>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</si>
  <si>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</si>
  <si>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</si>
  <si>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</si>
  <si>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</si>
  <si>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</si>
  <si>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</si>
  <si>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</si>
  <si>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</si>
  <si>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</si>
  <si>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</si>
  <si>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</si>
  <si>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</si>
  <si>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</si>
  <si>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</si>
  <si>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</si>
  <si>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</si>
  <si>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</si>
  <si>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</si>
  <si>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</si>
  <si>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</si>
  <si>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</si>
  <si>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</si>
  <si>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</si>
  <si>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</si>
  <si>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</si>
  <si>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</si>
  <si>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</si>
  <si>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</si>
  <si>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</si>
  <si>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</si>
  <si>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</si>
  <si>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</si>
  <si>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</si>
  <si>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</si>
  <si>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</si>
  <si>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</si>
  <si>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</si>
  <si>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</si>
  <si>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</si>
  <si>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</si>
  <si>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</si>
  <si>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</si>
  <si>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</si>
  <si>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</si>
  <si>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</si>
  <si>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</si>
  <si>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</si>
  <si>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</si>
  <si>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</si>
  <si>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</si>
  <si>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</si>
  <si>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</si>
  <si>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</si>
  <si>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</si>
  <si>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</si>
  <si>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</si>
  <si>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</si>
  <si>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</si>
  <si>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</si>
  <si>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</si>
  <si>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</si>
  <si>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</si>
  <si>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</si>
  <si>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</si>
  <si>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</si>
  <si>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</si>
  <si>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</si>
  <si>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</si>
  <si>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</si>
  <si>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</si>
  <si>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</si>
  <si>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</si>
  <si>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</si>
  <si>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</si>
  <si>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</si>
  <si>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</si>
  <si>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</si>
  <si>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</si>
  <si>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</si>
  <si>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</si>
  <si>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</si>
  <si>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</si>
  <si>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</si>
  <si>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</si>
  <si>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</si>
  <si>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</si>
  <si>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</si>
  <si>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</si>
  <si>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</si>
  <si>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</si>
  <si>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</si>
  <si>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</si>
  <si>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</si>
  <si>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</si>
  <si>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</si>
  <si>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</si>
  <si>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</si>
  <si>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</si>
  <si>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</si>
  <si>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</si>
  <si>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</si>
  <si>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</si>
  <si>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</si>
  <si>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</si>
  <si>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</si>
  <si>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</si>
  <si>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</si>
  <si>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</si>
  <si>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</si>
  <si>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</si>
  <si>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</si>
  <si>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</si>
  <si>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</si>
  <si>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</si>
  <si>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</si>
  <si>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</si>
  <si>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</si>
  <si>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</si>
  <si>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</si>
  <si>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</si>
  <si>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</si>
  <si>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</si>
  <si>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</si>
  <si>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</si>
  <si>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</si>
  <si>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</si>
  <si>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</si>
  <si>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</si>
  <si>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</si>
  <si>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</si>
  <si>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</si>
  <si>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</si>
  <si>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</si>
  <si>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</si>
  <si>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</si>
  <si>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</si>
  <si>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</si>
  <si>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</si>
  <si>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</si>
  <si>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</si>
  <si>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</si>
  <si>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</si>
  <si>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</si>
  <si>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</si>
  <si>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</si>
  <si>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</si>
  <si>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</si>
  <si>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</si>
  <si>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</si>
  <si>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</si>
  <si>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</si>
  <si>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</si>
  <si>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</si>
  <si>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</si>
  <si>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</si>
  <si>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</si>
  <si>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</si>
  <si>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</si>
  <si>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</si>
  <si>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</si>
  <si>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</si>
  <si>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</si>
  <si>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</si>
  <si>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</si>
  <si>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</si>
  <si>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</si>
  <si>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</si>
  <si>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</si>
  <si>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</si>
  <si>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</si>
  <si>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</si>
  <si>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</si>
  <si>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</si>
  <si>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</si>
  <si>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</si>
  <si>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</si>
  <si>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</si>
  <si>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</si>
  <si>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</si>
  <si>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</si>
  <si>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</si>
  <si>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</si>
  <si>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</si>
  <si>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</si>
  <si>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</si>
  <si>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</si>
  <si>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</si>
  <si>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</si>
  <si>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</si>
  <si>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</si>
  <si>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</si>
  <si>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</si>
  <si>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</si>
  <si>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</si>
  <si>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</si>
  <si>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</si>
  <si>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</si>
  <si>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</si>
  <si>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</si>
  <si>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</si>
  <si>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</si>
  <si>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</si>
  <si>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</si>
  <si>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</si>
  <si>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</si>
  <si>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</si>
  <si>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</si>
  <si>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</si>
  <si>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</si>
  <si>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</si>
  <si>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</si>
  <si>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</si>
  <si>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</si>
  <si>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</si>
  <si>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</si>
  <si>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</si>
  <si>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</si>
  <si>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</si>
  <si>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</si>
  <si>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</si>
  <si>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</si>
  <si>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</si>
  <si>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</si>
  <si>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</si>
  <si>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</si>
  <si>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</si>
  <si>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</si>
  <si>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</si>
  <si>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</si>
  <si>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</si>
  <si>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</si>
  <si>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</si>
  <si>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</si>
  <si>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</si>
  <si>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</si>
  <si>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</si>
  <si>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</si>
  <si>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</si>
  <si>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</si>
  <si>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</si>
  <si>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</si>
  <si>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</si>
  <si>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</si>
  <si>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</si>
  <si>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</si>
  <si>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</si>
  <si>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</si>
  <si>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</si>
  <si>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</si>
  <si>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</si>
  <si>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</si>
  <si>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</si>
  <si>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</si>
  <si>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</si>
  <si>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</si>
  <si>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</si>
  <si>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</si>
  <si>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</si>
  <si>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</si>
  <si>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</si>
  <si>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</si>
  <si>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</si>
  <si>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</si>
  <si>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</si>
  <si>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</si>
  <si>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</si>
  <si>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</si>
  <si>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</si>
  <si>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</si>
  <si>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</si>
  <si>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</si>
  <si>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</si>
  <si>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</si>
  <si>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</si>
  <si>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</si>
  <si>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</si>
  <si>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</si>
  <si>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</si>
  <si>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</si>
  <si>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</si>
  <si>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</si>
  <si>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</si>
  <si>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</si>
  <si>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</si>
  <si>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</si>
  <si>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</si>
  <si>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</si>
  <si>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</si>
  <si>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</si>
  <si>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</si>
  <si>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</si>
  <si>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</si>
  <si>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</si>
  <si>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</si>
  <si>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</si>
  <si>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</si>
  <si>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</si>
  <si>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</si>
  <si>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</si>
  <si>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</si>
  <si>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</si>
  <si>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</si>
  <si>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</si>
  <si>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</si>
  <si>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</si>
  <si>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</si>
  <si>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</si>
  <si>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</si>
  <si>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</si>
  <si>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</si>
  <si>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</si>
  <si>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</si>
  <si>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</si>
  <si>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</si>
  <si>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</si>
  <si>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</si>
  <si>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</si>
  <si>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</si>
  <si>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</si>
  <si>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</si>
  <si>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</si>
  <si>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</si>
  <si>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</si>
  <si>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</si>
  <si>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</si>
  <si>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</si>
  <si>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</si>
  <si>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</si>
  <si>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</si>
  <si>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</si>
  <si>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</si>
  <si>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</si>
  <si>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</si>
  <si>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</si>
  <si>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</si>
  <si>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</si>
  <si>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</si>
  <si>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</si>
  <si>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</si>
  <si>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</si>
  <si>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</si>
  <si>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</si>
  <si>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</si>
  <si>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</si>
  <si>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</si>
  <si>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</si>
  <si>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</si>
  <si>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</si>
  <si>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</si>
  <si>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</si>
  <si>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</si>
  <si>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</si>
  <si>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</si>
  <si>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</si>
  <si>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</si>
  <si>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</si>
  <si>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</si>
  <si>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</si>
  <si>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</si>
  <si>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</si>
  <si>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</si>
  <si>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</si>
  <si>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</si>
  <si>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</si>
  <si>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</si>
  <si>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</si>
  <si>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</si>
  <si>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</si>
  <si>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</si>
  <si>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</si>
  <si>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</si>
  <si>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</si>
  <si>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</si>
  <si>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</si>
  <si>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</si>
  <si>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</si>
  <si>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</si>
  <si>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</si>
  <si>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</si>
  <si>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</si>
  <si>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</si>
  <si>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</si>
  <si>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</si>
  <si>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</si>
  <si>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</si>
  <si>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</si>
  <si>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</si>
  <si>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</si>
  <si>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</si>
  <si>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</si>
  <si>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</si>
  <si>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</si>
  <si>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</si>
  <si>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</si>
  <si>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</si>
  <si>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</si>
  <si>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</si>
  <si>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</si>
  <si>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</si>
  <si>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</si>
  <si>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</si>
  <si>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</si>
  <si>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</si>
  <si>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</si>
  <si>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</si>
  <si>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</si>
  <si>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</si>
  <si>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</si>
  <si>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</si>
  <si>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</si>
  <si>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</si>
  <si>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</si>
  <si>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</si>
  <si>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</si>
  <si>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</si>
  <si>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</si>
  <si>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</si>
  <si>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</si>
  <si>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</si>
  <si>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</si>
  <si>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</si>
  <si>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</si>
  <si>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</si>
  <si>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</si>
  <si>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</si>
  <si>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</si>
  <si>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</si>
  <si>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</si>
  <si>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</si>
  <si>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</si>
  <si>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</si>
  <si>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</si>
  <si>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</si>
  <si>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</si>
  <si>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</si>
  <si>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</si>
  <si>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</si>
  <si>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</si>
  <si>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</si>
  <si>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</si>
  <si>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</si>
  <si>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</si>
  <si>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</si>
  <si>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</si>
  <si>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</si>
  <si>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</si>
  <si>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</si>
  <si>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</si>
  <si>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</si>
  <si>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</si>
  <si>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</si>
  <si>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</si>
  <si>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</si>
  <si>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</si>
  <si>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</si>
  <si>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</si>
  <si>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</si>
  <si>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</si>
  <si>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</si>
  <si>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</si>
  <si>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</si>
  <si>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</si>
  <si>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</si>
  <si>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</si>
  <si>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</si>
  <si>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</si>
  <si>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</si>
  <si>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</si>
  <si>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</si>
  <si>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</si>
  <si>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</si>
  <si>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</si>
  <si>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</si>
  <si>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</si>
  <si>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</si>
  <si>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</si>
  <si>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</si>
  <si>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</si>
  <si>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</si>
  <si>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</si>
  <si>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</si>
  <si>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</si>
  <si>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</si>
  <si>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</si>
  <si>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</si>
  <si>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</si>
  <si>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</si>
  <si>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</si>
  <si>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</si>
  <si>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</si>
  <si>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</si>
  <si>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</si>
  <si>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</si>
  <si>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</si>
  <si>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</si>
  <si>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</si>
  <si>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</si>
  <si>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</si>
  <si>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</si>
  <si>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</si>
  <si>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</si>
  <si>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</si>
  <si>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</si>
  <si>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</si>
  <si>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</si>
  <si>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</si>
  <si>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</si>
  <si>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</si>
  <si>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</si>
  <si>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</si>
  <si>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</si>
  <si>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</si>
  <si>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</si>
  <si>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</si>
  <si>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</si>
  <si>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</si>
  <si>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</si>
  <si>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</si>
  <si>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</si>
  <si>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</si>
  <si>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</si>
  <si>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</si>
  <si>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</si>
  <si>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</si>
  <si>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</si>
  <si>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</si>
  <si>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</si>
  <si>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</si>
  <si>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</si>
  <si>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</si>
  <si>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</si>
  <si>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</si>
  <si>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</si>
  <si>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</si>
  <si>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</si>
  <si>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</si>
  <si>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</si>
  <si>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</si>
  <si>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</si>
  <si>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</si>
  <si>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</si>
  <si>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</si>
  <si>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</si>
  <si>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</si>
  <si>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</si>
  <si>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</si>
  <si>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</si>
  <si>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</si>
  <si>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</si>
  <si>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</si>
  <si>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</si>
  <si>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</si>
  <si>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</si>
  <si>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</si>
  <si>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</si>
  <si>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</si>
  <si>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</si>
  <si>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</si>
  <si>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</si>
  <si>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</si>
  <si>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</si>
  <si>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</si>
  <si>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</si>
  <si>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</si>
  <si>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</si>
  <si>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</si>
  <si>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</si>
  <si>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</si>
  <si>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</si>
  <si>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</si>
  <si>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</si>
  <si>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</si>
  <si>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</si>
  <si>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</si>
  <si>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</si>
  <si>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</si>
  <si>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</si>
  <si>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</si>
  <si>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</si>
  <si>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</si>
  <si>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</si>
  <si>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</si>
  <si>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</si>
  <si>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</si>
  <si>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</si>
  <si>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</si>
  <si>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</si>
  <si>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</si>
  <si>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</si>
  <si>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</si>
  <si>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</si>
  <si>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</si>
  <si>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</si>
  <si>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</si>
  <si>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</si>
  <si>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</si>
  <si>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</si>
  <si>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</si>
  <si>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</si>
  <si>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</si>
  <si>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</si>
  <si>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</si>
  <si>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</si>
  <si>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</si>
  <si>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</si>
  <si>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</si>
  <si>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</si>
  <si>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</si>
  <si>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</si>
  <si>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</si>
  <si>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</si>
  <si>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</si>
  <si>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</si>
  <si>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</si>
  <si>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</si>
  <si>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</si>
  <si>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</si>
  <si>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</si>
  <si>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</si>
  <si>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</si>
  <si>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</si>
  <si>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</si>
  <si>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</si>
  <si>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</si>
  <si>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</si>
  <si>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</si>
  <si>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</si>
  <si>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</si>
  <si>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</si>
  <si>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</si>
  <si>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</si>
  <si>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</si>
  <si>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</si>
  <si>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</si>
  <si>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</si>
  <si>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</si>
  <si>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</si>
  <si>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</si>
  <si>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</si>
  <si>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</si>
  <si>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</si>
  <si>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</si>
  <si>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</si>
  <si>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</si>
  <si>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</si>
  <si>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</si>
  <si>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</si>
  <si>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</si>
  <si>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</si>
  <si>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</si>
  <si>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</si>
  <si>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</si>
  <si>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</si>
  <si>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</si>
  <si>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</si>
  <si>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</si>
  <si>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</si>
  <si>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</si>
  <si>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</si>
  <si>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</si>
  <si>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</si>
  <si>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</si>
  <si>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</si>
  <si>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</si>
  <si>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</si>
  <si>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</si>
  <si>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</si>
  <si>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</si>
  <si>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</si>
  <si>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</si>
  <si>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</si>
  <si>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</si>
  <si>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</si>
  <si>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</si>
  <si>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</si>
  <si>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</si>
  <si>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</si>
  <si>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</si>
  <si>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</si>
  <si>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</si>
  <si>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</si>
  <si>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</si>
  <si>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</si>
  <si>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</si>
  <si>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</si>
  <si>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</si>
  <si>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</si>
  <si>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</si>
  <si>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</si>
  <si>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</si>
  <si>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</si>
  <si>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</si>
  <si>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</si>
  <si>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</si>
  <si>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</si>
  <si>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</si>
  <si>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</si>
  <si>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</si>
  <si>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</si>
  <si>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</si>
  <si>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</si>
  <si>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</si>
  <si>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</si>
  <si>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</si>
  <si>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</si>
  <si>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</si>
  <si>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</si>
  <si>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</si>
  <si>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</si>
  <si>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</si>
  <si>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</si>
  <si>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</si>
  <si>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</si>
  <si>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</si>
  <si>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</si>
  <si>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</si>
  <si>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</si>
  <si>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</si>
  <si>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</si>
  <si>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</si>
  <si>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</si>
  <si>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</si>
  <si>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</si>
  <si>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</si>
  <si>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</si>
  <si>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</si>
  <si>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</si>
  <si>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</si>
  <si>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</si>
  <si>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</si>
  <si>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</si>
  <si>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</si>
  <si>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</si>
  <si>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</si>
  <si>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</si>
  <si>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</si>
  <si>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</si>
  <si>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</si>
  <si>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</si>
  <si>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</si>
  <si>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</si>
  <si>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</si>
  <si>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</si>
  <si>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</si>
  <si>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</si>
  <si>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</si>
  <si>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</si>
  <si>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</si>
  <si>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</si>
  <si>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</si>
  <si>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</si>
  <si>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</si>
  <si>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</si>
  <si>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</si>
  <si>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</si>
  <si>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</si>
  <si>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</si>
  <si>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</si>
  <si>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</si>
  <si>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</si>
  <si>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</si>
  <si>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</si>
  <si>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</si>
  <si>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</si>
  <si>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</si>
  <si>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</si>
  <si>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</si>
  <si>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</si>
  <si>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</si>
  <si>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</si>
  <si>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</si>
  <si>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</si>
  <si>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</si>
  <si>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</si>
  <si>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</si>
  <si>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</si>
  <si>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</si>
  <si>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</si>
  <si>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</si>
  <si>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</si>
  <si>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</si>
  <si>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</si>
  <si>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</si>
  <si>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</si>
  <si>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</si>
  <si>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</si>
  <si>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</si>
  <si>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</si>
  <si>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</si>
  <si>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</si>
  <si>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</si>
  <si>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</si>
  <si>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</si>
  <si>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</si>
  <si>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</si>
  <si>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</si>
  <si>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</si>
  <si>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</si>
  <si>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</si>
  <si>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</si>
  <si>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</si>
  <si>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</si>
  <si>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</si>
  <si>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</si>
  <si>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</si>
  <si>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</si>
  <si>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</si>
  <si>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</si>
  <si>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</si>
  <si>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</si>
  <si>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</si>
  <si>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</si>
  <si>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</si>
  <si>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</si>
  <si>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</si>
  <si>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</si>
  <si>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</si>
  <si>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</si>
  <si>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</si>
  <si>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</si>
  <si>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</si>
  <si>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</si>
  <si>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</si>
  <si>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</si>
  <si>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</si>
  <si>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</si>
  <si>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</si>
  <si>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</si>
  <si>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</si>
  <si>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</si>
  <si>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</si>
  <si>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</si>
  <si>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</si>
  <si>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</si>
  <si>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</si>
  <si>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</si>
  <si>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</si>
  <si>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</si>
  <si>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</si>
  <si>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</si>
  <si>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</si>
  <si>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</si>
  <si>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</si>
  <si>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</si>
  <si>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</si>
  <si>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</si>
  <si>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</si>
  <si>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</si>
  <si>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</si>
  <si>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</si>
  <si>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</si>
  <si>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</si>
  <si>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</si>
  <si>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</si>
  <si>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</si>
  <si>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</si>
  <si>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</si>
  <si>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</si>
  <si>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</si>
  <si>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</si>
  <si>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</si>
  <si>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</si>
  <si>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</si>
  <si>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</si>
  <si>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</si>
  <si>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</si>
  <si>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</si>
  <si>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</si>
  <si>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</si>
  <si>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</si>
  <si>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</si>
  <si>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</si>
  <si>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</si>
  <si>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</si>
  <si>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</si>
  <si>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</si>
  <si>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</si>
  <si>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</si>
  <si>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</si>
  <si>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</si>
  <si>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</si>
  <si>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</si>
  <si>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</si>
  <si>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</si>
  <si>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</si>
  <si>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</si>
  <si>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</si>
  <si>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</si>
  <si>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</si>
  <si>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</si>
  <si>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</si>
  <si>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</si>
  <si>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</si>
  <si>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</si>
  <si>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</si>
  <si>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</si>
  <si>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</si>
  <si>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</si>
  <si>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</si>
  <si>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</si>
  <si>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</si>
  <si>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</si>
  <si>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</si>
  <si>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</si>
  <si>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</si>
  <si>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</si>
  <si>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</si>
  <si>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</si>
  <si>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</si>
  <si>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</si>
  <si>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</si>
  <si>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</si>
  <si>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</si>
  <si>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</si>
  <si>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</si>
  <si>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</si>
  <si>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</si>
  <si>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</si>
  <si>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</si>
  <si>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</si>
  <si>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</si>
  <si>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</si>
  <si>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</si>
  <si>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</si>
  <si>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</si>
  <si>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</si>
  <si>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</si>
  <si>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</si>
  <si>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</si>
  <si>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</si>
  <si>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</si>
  <si>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</si>
  <si>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</si>
  <si>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</si>
  <si>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</si>
  <si>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</si>
  <si>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</si>
  <si>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</si>
  <si>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</si>
  <si>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</si>
  <si>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</si>
  <si>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</si>
  <si>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</si>
  <si>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</si>
  <si>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</si>
  <si>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</si>
  <si>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</si>
  <si>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</si>
  <si>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</si>
  <si>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</si>
  <si>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</si>
  <si>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</si>
  <si>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</si>
  <si>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</si>
  <si>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</si>
  <si>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</si>
  <si>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</si>
  <si>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</si>
  <si>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</si>
  <si>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</si>
  <si>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</si>
  <si>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</si>
  <si>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</si>
  <si>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</si>
  <si>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</si>
  <si>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</si>
  <si>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</si>
  <si>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</si>
  <si>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</si>
  <si>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</si>
  <si>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</si>
  <si>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</si>
  <si>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</si>
  <si>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</si>
  <si>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</si>
  <si>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</si>
  <si>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</si>
  <si>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</si>
  <si>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</si>
  <si>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</si>
  <si>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</si>
  <si>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</si>
  <si>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</si>
  <si>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</si>
  <si>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</si>
  <si>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</si>
  <si>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</si>
  <si>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</si>
  <si>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</si>
  <si>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</si>
  <si>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</si>
  <si>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</si>
  <si>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</si>
  <si>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</si>
  <si>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</si>
  <si>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</si>
  <si>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</si>
  <si>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</si>
  <si>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</si>
  <si>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</si>
  <si>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</si>
  <si>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</si>
  <si>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</si>
  <si>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</si>
  <si>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</si>
  <si>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</si>
  <si>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</si>
  <si>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</si>
  <si>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</si>
  <si>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</si>
  <si>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</si>
  <si>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</si>
  <si>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</si>
  <si>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</si>
  <si>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</si>
  <si>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</si>
  <si>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</si>
  <si>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</si>
  <si>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</si>
  <si>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</si>
  <si>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</si>
  <si>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</si>
  <si>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</si>
  <si>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</si>
  <si>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</si>
  <si>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</si>
  <si>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</si>
  <si>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</si>
  <si>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</si>
  <si>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</si>
  <si>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</si>
  <si>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</si>
  <si>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</si>
  <si>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</si>
  <si>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</si>
  <si>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</si>
  <si>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</si>
  <si>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</si>
  <si>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</si>
  <si>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</si>
  <si>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</si>
  <si>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</si>
  <si>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</si>
  <si>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</si>
  <si>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</si>
  <si>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</si>
  <si>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</si>
  <si>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</si>
  <si>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</si>
  <si>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</si>
  <si>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</si>
  <si>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</si>
  <si>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</si>
  <si>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</si>
  <si>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</si>
  <si>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</si>
  <si>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</si>
  <si>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</si>
  <si>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</si>
  <si>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</si>
  <si>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</si>
  <si>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</si>
  <si>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</si>
  <si>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</si>
  <si>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</si>
  <si>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</si>
  <si>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</si>
  <si>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</si>
  <si>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</si>
  <si>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</si>
  <si>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</si>
  <si>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</si>
  <si>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</si>
  <si>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</si>
  <si>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</si>
  <si>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</si>
  <si>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</si>
  <si>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</si>
  <si>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</si>
  <si>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</si>
  <si>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</si>
  <si>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</si>
  <si>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</si>
  <si>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</si>
  <si>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</si>
  <si>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</si>
  <si>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</si>
  <si>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</si>
  <si>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</si>
  <si>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</si>
  <si>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</si>
  <si>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</si>
  <si>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</si>
  <si>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</si>
  <si>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</si>
  <si>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</si>
  <si>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</si>
  <si>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</si>
  <si>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</si>
  <si>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</si>
  <si>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</si>
  <si>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</si>
  <si>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</si>
  <si>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</si>
  <si>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</si>
  <si>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</si>
  <si>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</si>
  <si>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</si>
  <si>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</si>
  <si>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</si>
  <si>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</si>
  <si>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</si>
  <si>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</si>
  <si>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</si>
  <si>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</si>
  <si>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</si>
  <si>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</si>
  <si>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</si>
  <si>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</si>
  <si>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</si>
  <si>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</si>
  <si>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</si>
  <si>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</si>
  <si>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</si>
  <si>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</si>
  <si>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</si>
  <si>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</si>
  <si>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</si>
  <si>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</si>
  <si>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</si>
  <si>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</si>
  <si>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</si>
  <si>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</si>
  <si>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</si>
  <si>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</si>
  <si>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</si>
  <si>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</si>
  <si>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</si>
  <si>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</si>
  <si>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</si>
  <si>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</si>
  <si>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</si>
  <si>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</si>
  <si>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</si>
  <si>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</si>
  <si>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</si>
  <si>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</si>
  <si>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</si>
  <si>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</si>
  <si>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</si>
  <si>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</si>
  <si>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</si>
  <si>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</si>
  <si>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</si>
  <si>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</si>
  <si>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</si>
  <si>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</si>
  <si>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</si>
  <si>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</si>
  <si>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</si>
  <si>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</si>
  <si>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</si>
  <si>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</si>
  <si>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</si>
  <si>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</si>
  <si>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</si>
  <si>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</si>
  <si>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</si>
  <si>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</si>
  <si>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</si>
  <si>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</si>
  <si>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</si>
  <si>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</si>
  <si>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</si>
  <si>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</si>
  <si>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</si>
  <si>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</si>
  <si>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</si>
  <si>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</si>
  <si>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</si>
  <si>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</si>
  <si>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</si>
  <si>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</si>
  <si>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</si>
  <si>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</si>
  <si>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</si>
  <si>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</si>
  <si>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</si>
  <si>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</si>
  <si>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</si>
  <si>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</si>
  <si>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</si>
  <si>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</si>
  <si>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</si>
  <si>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</si>
  <si>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</si>
  <si>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</si>
  <si>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</si>
  <si>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</si>
  <si>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</si>
  <si>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</si>
  <si>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</si>
  <si>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</si>
  <si>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</si>
  <si>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</si>
  <si>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</si>
  <si>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</si>
  <si>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</si>
  <si>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</si>
  <si>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</si>
  <si>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</si>
  <si>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</si>
  <si>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</si>
  <si>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</si>
  <si>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</si>
  <si>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</si>
  <si>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</si>
  <si>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</si>
  <si>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</si>
  <si>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</si>
  <si>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</si>
  <si>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</si>
  <si>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</si>
  <si>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</si>
  <si>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</si>
  <si>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</si>
  <si>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</si>
  <si>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</si>
  <si>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</si>
  <si>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</si>
  <si>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</si>
  <si>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</si>
  <si>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</si>
  <si>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</si>
  <si>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</si>
  <si>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</si>
  <si>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</si>
  <si>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</si>
  <si>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</si>
  <si>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</si>
  <si>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</si>
  <si>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</si>
  <si>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</si>
  <si>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</si>
  <si>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</si>
  <si>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</si>
  <si>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</si>
  <si>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</si>
  <si>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</si>
  <si>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</si>
  <si>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</si>
  <si>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</si>
  <si>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</si>
  <si>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</si>
  <si>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</si>
  <si>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</si>
  <si>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</si>
  <si>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</si>
  <si>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</si>
  <si>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</si>
  <si>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</si>
  <si>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</si>
  <si>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</si>
  <si>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</si>
  <si>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</si>
  <si>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</si>
  <si>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</si>
  <si>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</si>
  <si>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</si>
  <si>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</si>
  <si>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</si>
  <si>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</si>
  <si>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</si>
  <si>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</si>
  <si>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</si>
  <si>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</si>
  <si>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</si>
  <si>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</si>
  <si>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</si>
  <si>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</si>
  <si>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</si>
  <si>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</si>
  <si>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</si>
  <si>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</si>
  <si>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</si>
  <si>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</si>
  <si>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</si>
  <si>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</si>
  <si>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</si>
  <si>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</si>
  <si>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</si>
  <si>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</si>
  <si>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</si>
  <si>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</si>
  <si>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</si>
  <si>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</si>
  <si>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</si>
  <si>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</si>
  <si>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</si>
  <si>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</si>
  <si>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</si>
  <si>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</si>
  <si>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</si>
  <si>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</si>
  <si>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</si>
  <si>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</si>
  <si>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</si>
  <si>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</si>
  <si>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</si>
  <si>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</si>
  <si>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</si>
  <si>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</si>
  <si>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</si>
  <si>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</si>
  <si>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</si>
  <si>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</si>
  <si>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</si>
  <si>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</si>
  <si>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</si>
  <si>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</si>
  <si>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</si>
  <si>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</si>
  <si>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</si>
  <si>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</si>
  <si>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</si>
  <si>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</si>
  <si>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</si>
  <si>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</si>
  <si>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</si>
  <si>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</si>
  <si>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</si>
  <si>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</si>
  <si>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</si>
  <si>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</si>
  <si>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</si>
  <si>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</si>
  <si>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</si>
  <si>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</si>
  <si>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</si>
  <si>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</si>
  <si>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</si>
  <si>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</si>
  <si>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</si>
  <si>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</si>
  <si>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</si>
  <si>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</si>
  <si>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</si>
  <si>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</si>
  <si>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</si>
  <si>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</si>
  <si>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</si>
  <si>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</si>
  <si>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</si>
  <si>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</si>
  <si>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</si>
  <si>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</si>
  <si>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</si>
  <si>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</si>
  <si>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</si>
  <si>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</si>
  <si>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</si>
  <si>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</si>
  <si>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</si>
  <si>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</si>
  <si>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</si>
  <si>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</si>
  <si>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</si>
  <si>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</si>
  <si>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</si>
  <si>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</si>
  <si>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</si>
  <si>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</si>
  <si>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</si>
  <si>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</si>
  <si>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</si>
  <si>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</si>
  <si>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</si>
  <si>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</si>
  <si>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</si>
  <si>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</si>
  <si>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</si>
  <si>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</si>
  <si>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</si>
  <si>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</si>
  <si>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</si>
  <si>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</si>
  <si>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</si>
  <si>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</si>
  <si>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</si>
  <si>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</si>
  <si>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</si>
  <si>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</si>
  <si>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</si>
  <si>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</si>
  <si>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</si>
  <si>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</si>
  <si>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</si>
  <si>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</si>
  <si>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</si>
  <si>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</si>
  <si>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</si>
  <si>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</si>
  <si>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</si>
  <si>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</si>
  <si>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</si>
  <si>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</si>
  <si>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</si>
  <si>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</si>
  <si>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</si>
  <si>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</si>
  <si>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</si>
  <si>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</si>
  <si>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</si>
  <si>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</si>
  <si>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</si>
  <si>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</si>
  <si>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</si>
  <si>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</si>
  <si>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</si>
  <si>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</si>
  <si>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</si>
  <si>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</si>
  <si>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</si>
  <si>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</si>
  <si>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</si>
  <si>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</si>
  <si>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</si>
  <si>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</si>
  <si>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</si>
  <si>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</si>
  <si>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</si>
  <si>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</si>
  <si>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</si>
  <si>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</si>
  <si>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</si>
  <si>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</si>
  <si>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</si>
  <si>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</si>
  <si>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</si>
  <si>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</si>
  <si>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</si>
  <si>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</si>
  <si>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</si>
  <si>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</si>
  <si>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</si>
  <si>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</si>
  <si>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</si>
  <si>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</si>
  <si>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</si>
  <si>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</si>
  <si>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</si>
  <si>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</si>
  <si>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</si>
  <si>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</si>
  <si>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</si>
  <si>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</si>
  <si>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</si>
  <si>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</si>
  <si>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</si>
  <si>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</si>
  <si>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</si>
  <si>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</si>
  <si>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</si>
  <si>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</si>
  <si>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</si>
  <si>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</si>
  <si>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</si>
  <si>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</si>
  <si>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</si>
  <si>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</si>
  <si>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</si>
  <si>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</si>
  <si>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</si>
  <si>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</si>
  <si>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</si>
  <si>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</si>
  <si>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</si>
  <si>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</si>
  <si>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</si>
  <si>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</si>
  <si>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</si>
  <si>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</si>
  <si>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</si>
  <si>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</si>
  <si>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</si>
  <si>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</si>
  <si>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</si>
  <si>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</si>
  <si>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</si>
  <si>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</si>
  <si>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</si>
  <si>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</si>
  <si>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</si>
  <si>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</si>
  <si>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</si>
  <si>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</si>
  <si>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</si>
  <si>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</si>
  <si>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</si>
  <si>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</si>
  <si>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</si>
  <si>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</si>
  <si>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</si>
  <si>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</si>
  <si>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</si>
  <si>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</si>
  <si>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</si>
  <si>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</si>
  <si>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</si>
  <si>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</si>
  <si>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</si>
  <si>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</si>
  <si>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</si>
  <si>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</si>
  <si>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</si>
  <si>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</si>
  <si>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</si>
  <si>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</si>
  <si>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</si>
  <si>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</si>
  <si>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</si>
  <si>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</si>
  <si>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</si>
  <si>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</si>
  <si>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</si>
  <si>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</si>
  <si>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</si>
  <si>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</si>
  <si>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</si>
  <si>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</si>
  <si>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</si>
  <si>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</si>
  <si>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</si>
  <si>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</si>
  <si>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</si>
  <si>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</si>
  <si>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</si>
  <si>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</si>
  <si>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</si>
  <si>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</si>
  <si>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</si>
  <si>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</si>
  <si>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</si>
  <si>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</si>
  <si>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</si>
  <si>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</si>
  <si>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</si>
  <si>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</si>
  <si>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</si>
  <si>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</si>
  <si>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</si>
  <si>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</si>
  <si>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</si>
  <si>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</si>
  <si>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</si>
  <si>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</si>
  <si>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</si>
  <si>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</si>
  <si>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</si>
  <si>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</si>
  <si>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</si>
  <si>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</si>
  <si>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</si>
  <si>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</si>
  <si>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</si>
  <si>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</si>
  <si>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</si>
  <si>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</si>
  <si>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</si>
  <si>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</si>
  <si>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</si>
  <si>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</si>
  <si>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</si>
  <si>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</si>
  <si>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</si>
  <si>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</si>
  <si>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</si>
  <si>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</si>
  <si>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</si>
  <si>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</si>
  <si>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</si>
  <si>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</si>
  <si>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</si>
  <si>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</si>
  <si>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</si>
  <si>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</si>
  <si>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</si>
  <si>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</si>
  <si>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</si>
  <si>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</si>
  <si>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</si>
  <si>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</si>
  <si>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</si>
  <si>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</si>
  <si>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</si>
  <si>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</si>
  <si>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</si>
  <si>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</si>
  <si>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</si>
  <si>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</si>
  <si>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</si>
  <si>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</si>
  <si>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</si>
  <si>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</si>
  <si>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</si>
  <si>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</si>
  <si>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</si>
  <si>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</si>
  <si>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</si>
  <si>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</si>
  <si>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</si>
  <si>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</si>
  <si>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</si>
  <si>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</si>
  <si>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</si>
  <si>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</si>
  <si>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</si>
  <si>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</si>
  <si>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</si>
  <si>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</si>
  <si>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</si>
  <si>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</si>
  <si>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</si>
  <si>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</si>
  <si>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</si>
  <si>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</si>
  <si>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</si>
  <si>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</si>
  <si>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</si>
  <si>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</si>
  <si>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</si>
  <si>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</si>
  <si>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</si>
  <si>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</si>
  <si>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</si>
  <si>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</si>
  <si>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</si>
  <si>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</si>
  <si>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</si>
  <si>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</si>
  <si>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</si>
  <si>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</si>
  <si>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</si>
  <si>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</si>
  <si>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</si>
  <si>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</si>
  <si>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</si>
  <si>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</si>
  <si>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</si>
  <si>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</si>
  <si>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</si>
  <si>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</si>
  <si>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</si>
  <si>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</si>
  <si>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</si>
  <si>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</si>
  <si>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</si>
  <si>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</si>
  <si>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</si>
  <si>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</si>
  <si>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</si>
  <si>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</si>
  <si>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</si>
  <si>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</si>
  <si>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</si>
  <si>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</si>
  <si>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</si>
  <si>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</si>
  <si>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</si>
  <si>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</si>
  <si>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</si>
  <si>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</si>
  <si>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</si>
  <si>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</si>
  <si>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</si>
  <si>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</si>
  <si>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</si>
  <si>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</si>
  <si>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</si>
  <si>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</si>
  <si>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</si>
  <si>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</si>
  <si>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</si>
  <si>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</si>
  <si>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</si>
  <si>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</si>
  <si>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</si>
  <si>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</si>
  <si>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</si>
  <si>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</si>
  <si>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</si>
  <si>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</si>
  <si>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</si>
  <si>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</si>
  <si>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</si>
  <si>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</si>
  <si>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</si>
  <si>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</si>
  <si>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</si>
  <si>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</si>
  <si>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</si>
  <si>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</si>
  <si>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</si>
  <si>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</si>
  <si>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</si>
  <si>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</si>
  <si>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</si>
  <si>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</si>
  <si>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</si>
  <si>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</si>
  <si>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</si>
  <si>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</si>
  <si>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</si>
  <si>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</si>
  <si>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</si>
  <si>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</si>
  <si>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</si>
  <si>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</si>
  <si>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</si>
  <si>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</si>
  <si>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</si>
  <si>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</si>
  <si>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</si>
  <si>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</si>
  <si>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</si>
  <si>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</si>
  <si>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</si>
  <si>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</si>
  <si>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</si>
  <si>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</si>
  <si>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</si>
  <si>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</si>
  <si>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</si>
  <si>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</si>
  <si>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</si>
  <si>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</si>
  <si>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</si>
  <si>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</si>
  <si>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</si>
  <si>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</si>
  <si>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</si>
  <si>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</si>
  <si>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</si>
  <si>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</si>
  <si>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</si>
  <si>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</si>
  <si>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</si>
  <si>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</si>
  <si>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</si>
  <si>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</si>
  <si>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</si>
  <si>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</si>
  <si>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</si>
  <si>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</si>
  <si>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</si>
  <si>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</si>
  <si>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</si>
  <si>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</si>
  <si>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</si>
  <si>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</si>
  <si>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</si>
  <si>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</si>
  <si>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</si>
  <si>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</si>
  <si>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</si>
  <si>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</si>
  <si>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</si>
  <si>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</si>
  <si>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</si>
  <si>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</si>
  <si>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</si>
  <si>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</si>
  <si>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</si>
  <si>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</si>
  <si>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</si>
  <si>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</si>
  <si>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</si>
  <si>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</si>
  <si>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</si>
  <si>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</si>
  <si>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</si>
  <si>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</si>
  <si>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</si>
  <si>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</si>
  <si>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</si>
  <si>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</si>
  <si>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</si>
  <si>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</si>
  <si>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</si>
  <si>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</si>
  <si>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</si>
  <si>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</si>
  <si>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</si>
  <si>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</si>
  <si>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</si>
  <si>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</si>
  <si>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</si>
  <si>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</si>
  <si>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</si>
  <si>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</si>
  <si>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</si>
  <si>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</si>
  <si>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</si>
  <si>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</si>
  <si>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</si>
  <si>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</si>
  <si>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</si>
  <si>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</si>
  <si>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</si>
  <si>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</si>
  <si>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</si>
  <si>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</si>
  <si>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</si>
  <si>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</si>
  <si>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</si>
  <si>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</si>
  <si>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</si>
  <si>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</si>
  <si>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</si>
  <si>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</si>
  <si>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</si>
  <si>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</si>
  <si>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</si>
  <si>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</si>
  <si>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</si>
  <si>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</si>
  <si>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</si>
  <si>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</si>
  <si>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</si>
  <si>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</si>
  <si>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</si>
  <si>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</si>
  <si>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</si>
  <si>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</si>
  <si>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</si>
  <si>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</si>
  <si>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</si>
  <si>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</si>
  <si>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</si>
  <si>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</si>
  <si>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</si>
  <si>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</si>
  <si>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</si>
  <si>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</si>
  <si>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</si>
  <si>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</si>
  <si>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</si>
  <si>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</si>
  <si>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</si>
  <si>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</si>
  <si>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</si>
  <si>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</si>
  <si>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</si>
  <si>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</si>
  <si>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</si>
  <si>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</si>
  <si>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</si>
  <si>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</si>
  <si>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</si>
  <si>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</si>
  <si>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</si>
  <si>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</si>
  <si>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</si>
  <si>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</si>
  <si>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</si>
  <si>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</si>
  <si>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</si>
  <si>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</si>
  <si>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</si>
  <si>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</si>
  <si>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</si>
  <si>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</si>
  <si>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</si>
  <si>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</si>
  <si>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</si>
  <si>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</si>
  <si>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</si>
  <si>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</si>
  <si>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</si>
  <si>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</si>
  <si>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</si>
  <si>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</si>
  <si>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</si>
  <si>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</si>
  <si>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</si>
  <si>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</si>
  <si>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</si>
  <si>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</si>
  <si>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</si>
  <si>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</si>
  <si>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</si>
  <si>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</si>
  <si>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</si>
  <si>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</si>
  <si>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</si>
  <si>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</si>
  <si>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</si>
  <si>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</si>
  <si>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</si>
  <si>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</si>
  <si>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</si>
  <si>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</si>
  <si>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</si>
  <si>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</si>
  <si>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</si>
  <si>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</si>
  <si>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</si>
  <si>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</si>
  <si>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</si>
  <si>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</si>
  <si>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</si>
  <si>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</si>
  <si>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</si>
  <si>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</si>
  <si>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</si>
  <si>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</si>
  <si>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</si>
  <si>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</si>
  <si>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</si>
  <si>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</si>
  <si>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</si>
  <si>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</si>
  <si>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</si>
  <si>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</si>
  <si>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</si>
  <si>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</si>
  <si>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</si>
  <si>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</si>
  <si>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</si>
  <si>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</si>
  <si>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</si>
  <si>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</si>
  <si>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</si>
  <si>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</si>
  <si>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</si>
  <si>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</si>
  <si>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</si>
  <si>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</si>
  <si>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</si>
  <si>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</si>
  <si>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</si>
  <si>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</si>
  <si>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</si>
  <si>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</si>
  <si>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</si>
  <si>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</si>
  <si>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</si>
  <si>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</si>
  <si>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</si>
  <si>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</si>
  <si>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</si>
  <si>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</si>
  <si>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</si>
  <si>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</si>
  <si>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</si>
  <si>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</si>
  <si>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</si>
  <si>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</si>
  <si>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</si>
  <si>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</si>
  <si>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</si>
  <si>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</si>
  <si>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</si>
  <si>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</si>
  <si>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</si>
  <si>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</si>
  <si>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</si>
  <si>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</si>
  <si>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</si>
  <si>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</si>
  <si>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</si>
  <si>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</si>
  <si>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</si>
  <si>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</si>
  <si>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</si>
  <si>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</si>
  <si>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</si>
  <si>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</si>
  <si>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</si>
  <si>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</si>
  <si>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</si>
  <si>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</si>
  <si>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</si>
  <si>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</si>
  <si>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</si>
  <si>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</si>
  <si>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</si>
  <si>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</si>
  <si>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</si>
  <si>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</si>
  <si>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</si>
  <si>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</si>
  <si>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</si>
  <si>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</si>
  <si>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</si>
  <si>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</si>
  <si>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</si>
  <si>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</si>
  <si>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</si>
  <si>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</si>
  <si>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</si>
  <si>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</si>
  <si>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</si>
  <si>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</si>
  <si>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</si>
  <si>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</si>
  <si>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</si>
  <si>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</si>
  <si>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</si>
  <si>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</si>
  <si>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</si>
  <si>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</si>
  <si>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</si>
  <si>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</si>
  <si>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</si>
  <si>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</si>
  <si>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</si>
  <si>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</si>
  <si>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</si>
  <si>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</si>
  <si>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</si>
  <si>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</si>
  <si>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</si>
  <si>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</si>
  <si>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</si>
  <si>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</si>
  <si>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</si>
  <si>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</si>
  <si>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</si>
  <si>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</si>
  <si>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</si>
  <si>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</si>
  <si>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</si>
  <si>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</si>
  <si>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</si>
  <si>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</si>
  <si>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</si>
  <si>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</si>
  <si>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</si>
  <si>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</si>
  <si>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</si>
  <si>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</si>
  <si>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</si>
  <si>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</si>
  <si>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</si>
  <si>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</si>
  <si>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</si>
  <si>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</si>
  <si>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</si>
  <si>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</si>
  <si>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</si>
  <si>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</si>
  <si>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</si>
  <si>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</si>
  <si>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</si>
  <si>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</si>
  <si>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</si>
  <si>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</si>
  <si>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</si>
  <si>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</si>
  <si>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</si>
  <si>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</si>
  <si>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</si>
  <si>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</si>
  <si>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</si>
  <si>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</si>
  <si>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</si>
  <si>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</si>
  <si>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</si>
  <si>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</si>
  <si>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</si>
  <si>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</si>
  <si>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</si>
  <si>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</si>
  <si>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</si>
  <si>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</si>
  <si>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</si>
  <si>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</si>
  <si>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</si>
  <si>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</si>
  <si>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</si>
  <si>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</si>
  <si>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</si>
  <si>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</si>
  <si>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</si>
  <si>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</si>
  <si>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</si>
  <si>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</si>
  <si>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</si>
  <si>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</si>
  <si>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</si>
  <si>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</si>
  <si>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</si>
  <si>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</si>
  <si>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</si>
  <si>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</si>
  <si>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</si>
  <si>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</si>
  <si>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</si>
  <si>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</si>
  <si>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</si>
  <si>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</si>
  <si>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</si>
  <si>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</si>
  <si>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</si>
  <si>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</si>
  <si>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</si>
  <si>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</si>
  <si>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</si>
  <si>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</si>
  <si>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</si>
  <si>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</si>
  <si>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</si>
  <si>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</si>
  <si>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</si>
  <si>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</si>
  <si>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</si>
  <si>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</si>
  <si>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</si>
  <si>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</si>
  <si>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</si>
  <si>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</si>
  <si>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</si>
  <si>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</si>
  <si>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</si>
  <si>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</si>
  <si>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</si>
  <si>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</si>
  <si>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</si>
  <si>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</si>
  <si>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</si>
  <si>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</si>
  <si>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</si>
  <si>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</si>
  <si>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</si>
  <si>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</si>
  <si>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</si>
  <si>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</si>
  <si>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</si>
  <si>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</si>
  <si>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</si>
  <si>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</si>
  <si>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</si>
  <si>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</si>
  <si>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</si>
  <si>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</si>
  <si>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</si>
  <si>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</si>
  <si>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</si>
  <si>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</si>
  <si>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</si>
  <si>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</si>
  <si>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</si>
  <si>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</si>
  <si>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</si>
  <si>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</si>
  <si>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</si>
  <si>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</si>
  <si>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</si>
  <si>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</si>
  <si>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</si>
  <si>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</si>
  <si>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</si>
  <si>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</si>
  <si>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</si>
  <si>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</si>
  <si>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</si>
  <si>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</si>
  <si>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</si>
  <si>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</si>
  <si>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</si>
  <si>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</si>
  <si>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</si>
  <si>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</si>
  <si>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</si>
  <si>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</si>
  <si>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</si>
  <si>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</si>
  <si>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</si>
  <si>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</si>
  <si>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</si>
  <si>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</si>
  <si>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</si>
  <si>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</si>
  <si>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</si>
  <si>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</si>
  <si>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</si>
  <si>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</si>
  <si>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</si>
  <si>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</si>
  <si>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</si>
  <si>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</si>
  <si>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</si>
  <si>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</si>
  <si>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</si>
  <si>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</si>
  <si>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</si>
  <si>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</si>
  <si>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</si>
  <si>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</si>
  <si>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</si>
  <si>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</si>
  <si>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</si>
  <si>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</si>
  <si>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</si>
  <si>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</si>
  <si>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</si>
  <si>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</si>
  <si>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</si>
  <si>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</si>
  <si>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</si>
  <si>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</si>
  <si>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</si>
  <si>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</si>
  <si>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</si>
  <si>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</si>
  <si>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</si>
  <si>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</si>
  <si>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</si>
  <si>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</si>
  <si>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</si>
  <si>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</si>
  <si>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</si>
  <si>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</si>
  <si>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</si>
  <si>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</si>
  <si>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</si>
  <si>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</si>
  <si>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</si>
  <si>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</si>
  <si>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</si>
  <si>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</si>
  <si>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</si>
  <si>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</si>
  <si>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</si>
  <si>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</si>
  <si>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</si>
  <si>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</si>
  <si>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</si>
  <si>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</si>
  <si>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</si>
  <si>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</si>
  <si>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</si>
  <si>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</si>
  <si>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</si>
  <si>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</si>
  <si>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</si>
  <si>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</si>
  <si>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</si>
  <si>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</si>
  <si>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</si>
  <si>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</si>
  <si>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</si>
  <si>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</si>
  <si>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</si>
  <si>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</si>
  <si>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</si>
  <si>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</si>
  <si>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</si>
  <si>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</si>
  <si>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</si>
  <si>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</si>
  <si>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</si>
  <si>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</si>
  <si>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</si>
  <si>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</si>
  <si>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</si>
  <si>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</si>
  <si>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</si>
  <si>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</si>
  <si>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</si>
  <si>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</si>
  <si>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</si>
  <si>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</si>
  <si>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</si>
  <si>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</si>
  <si>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</si>
  <si>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</si>
  <si>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</si>
  <si>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</si>
  <si>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</si>
  <si>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</si>
  <si>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</si>
  <si>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</si>
  <si>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</si>
  <si>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</si>
  <si>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</si>
  <si>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</si>
  <si>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</si>
  <si>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</si>
  <si>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</si>
  <si>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</si>
  <si>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</si>
  <si>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</si>
  <si>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</si>
  <si>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</si>
  <si>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</si>
  <si>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</si>
  <si>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</si>
  <si>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</si>
  <si>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</si>
  <si>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</si>
  <si>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</si>
  <si>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</si>
  <si>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</si>
  <si>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</si>
  <si>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</si>
  <si>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</si>
  <si>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</si>
  <si>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</si>
  <si>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</si>
  <si>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</si>
  <si>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</si>
  <si>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</si>
  <si>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</si>
  <si>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</si>
  <si>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</si>
  <si>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</si>
  <si>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</si>
  <si>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</si>
  <si>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</si>
  <si>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</si>
  <si>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</si>
  <si>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</si>
  <si>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</si>
  <si>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</si>
  <si>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</si>
  <si>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</si>
  <si>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</si>
  <si>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</si>
  <si>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</si>
  <si>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</si>
  <si>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</si>
  <si>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</si>
  <si>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</si>
  <si>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</si>
  <si>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</si>
  <si>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</si>
  <si>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</si>
  <si>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</si>
  <si>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</si>
  <si>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</si>
  <si>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</si>
  <si>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</si>
  <si>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</si>
  <si>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</si>
  <si>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</si>
  <si>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</si>
  <si>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</si>
  <si>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</si>
  <si>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</si>
  <si>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</si>
  <si>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</si>
  <si>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</si>
  <si>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</si>
  <si>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</si>
  <si>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</si>
  <si>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</si>
  <si>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</si>
  <si>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</si>
  <si>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</si>
  <si>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</si>
  <si>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</si>
  <si>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</si>
  <si>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</si>
  <si>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</si>
  <si>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</si>
  <si>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</si>
  <si>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</si>
  <si>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</si>
  <si>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</si>
  <si>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</si>
  <si>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</si>
  <si>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</si>
  <si>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</si>
  <si>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</si>
  <si>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</si>
  <si>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</si>
  <si>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</si>
  <si>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</si>
  <si>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</si>
  <si>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</si>
  <si>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</si>
  <si>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</si>
  <si>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</si>
  <si>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</si>
  <si>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</si>
  <si>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</si>
  <si>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</si>
  <si>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</si>
  <si>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</si>
  <si>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</si>
  <si>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</si>
  <si>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</si>
  <si>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</si>
  <si>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</si>
  <si>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</si>
  <si>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</si>
  <si>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</si>
  <si>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</si>
  <si>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</si>
  <si>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</si>
  <si>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</si>
  <si>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</si>
  <si>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</si>
  <si>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</si>
  <si>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</si>
  <si>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</si>
  <si>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</si>
  <si>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</si>
  <si>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</si>
  <si>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</si>
  <si>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</si>
  <si>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</si>
  <si>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</si>
  <si>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</si>
  <si>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</si>
  <si>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</si>
  <si>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</si>
  <si>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</si>
  <si>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</si>
  <si>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</si>
  <si>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</si>
  <si>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</si>
  <si>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</si>
  <si>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</si>
  <si>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</si>
  <si>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</si>
  <si>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</si>
  <si>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</si>
  <si>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</si>
  <si>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</si>
  <si>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</si>
  <si>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</si>
  <si>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</si>
  <si>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</si>
  <si>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</si>
  <si>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</si>
  <si>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</si>
  <si>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</si>
  <si>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</si>
  <si>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</si>
  <si>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</si>
  <si>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</si>
  <si>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</si>
  <si>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</si>
  <si>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</si>
  <si>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</si>
  <si>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</si>
  <si>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</si>
  <si>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</si>
  <si>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</si>
  <si>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</si>
  <si>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</si>
  <si>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</si>
  <si>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</si>
  <si>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</si>
  <si>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</si>
  <si>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</si>
  <si>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</si>
  <si>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</si>
  <si>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</si>
  <si>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</si>
  <si>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</si>
  <si>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</si>
  <si>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</si>
  <si>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</si>
  <si>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</si>
  <si>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</si>
  <si>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</si>
  <si>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</si>
  <si>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</si>
  <si>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</si>
  <si>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</si>
  <si>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</si>
  <si>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</si>
  <si>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</si>
  <si>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</si>
  <si>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</si>
  <si>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</si>
  <si>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</si>
  <si>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</si>
  <si>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</si>
  <si>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</si>
  <si>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</si>
  <si>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</si>
  <si>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</si>
  <si>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</si>
  <si>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</si>
  <si>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</si>
  <si>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</si>
  <si>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</si>
  <si>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</si>
  <si>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</si>
  <si>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</si>
  <si>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</si>
  <si>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</si>
  <si>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</si>
  <si>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</si>
  <si>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</si>
  <si>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</si>
  <si>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</si>
  <si>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</si>
  <si>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</si>
  <si>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</si>
  <si>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</si>
  <si>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</si>
  <si>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</si>
  <si>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</si>
  <si>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</si>
  <si>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</si>
  <si>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</si>
  <si>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</si>
  <si>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</si>
  <si>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</si>
  <si>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</si>
  <si>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</si>
  <si>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</si>
  <si>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</si>
  <si>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</si>
  <si>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</si>
  <si>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</si>
  <si>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</si>
  <si>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</si>
  <si>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</si>
  <si>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</si>
  <si>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</si>
  <si>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</si>
  <si>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</si>
  <si>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</si>
  <si>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</si>
  <si>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</si>
  <si>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</si>
  <si>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</si>
  <si>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</si>
  <si>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</si>
  <si>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</si>
  <si>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</si>
  <si>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</si>
  <si>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</si>
  <si>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</si>
  <si>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</si>
  <si>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</si>
  <si>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</si>
  <si>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</si>
  <si>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</si>
  <si>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</si>
  <si>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</si>
  <si>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</si>
  <si>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</si>
  <si>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</si>
  <si>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</si>
  <si>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</si>
  <si>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</si>
  <si>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</si>
  <si>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</si>
  <si>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</si>
  <si>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</si>
  <si>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</si>
  <si>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</si>
  <si>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</si>
  <si>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</si>
  <si>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</si>
  <si>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</si>
  <si>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</si>
  <si>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</si>
  <si>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</si>
  <si>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</si>
  <si>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</si>
  <si>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</si>
  <si>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</si>
  <si>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</si>
  <si>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</si>
  <si>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</si>
  <si>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</si>
  <si>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</si>
  <si>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</si>
  <si>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</si>
  <si>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</si>
  <si>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</si>
  <si>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</si>
  <si>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</si>
  <si>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</si>
  <si>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</si>
  <si>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</si>
  <si>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</si>
  <si>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</si>
  <si>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</si>
  <si>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</si>
  <si>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</si>
  <si>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</si>
  <si>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</si>
  <si>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</si>
  <si>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</si>
  <si>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</si>
  <si>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</si>
  <si>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</si>
  <si>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</si>
  <si>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</si>
  <si>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</si>
  <si>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</si>
  <si>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</si>
  <si>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</si>
  <si>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</si>
  <si>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</si>
  <si>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</si>
  <si>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</si>
  <si>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</si>
  <si>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</si>
  <si>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</si>
  <si>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</si>
  <si>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</si>
  <si>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</si>
  <si>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</si>
  <si>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</si>
  <si>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</si>
  <si>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</si>
  <si>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</si>
  <si>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</si>
  <si>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</si>
  <si>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</si>
  <si>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</si>
  <si>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</si>
  <si>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</si>
  <si>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</si>
  <si>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</si>
  <si>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</si>
  <si>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</si>
  <si>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</si>
  <si>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</si>
  <si>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</si>
  <si>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</si>
  <si>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</si>
  <si>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</si>
  <si>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</si>
  <si>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</si>
  <si>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</si>
  <si>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</si>
  <si>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</si>
  <si>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</si>
  <si>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</si>
  <si>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</si>
  <si>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</si>
  <si>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</si>
  <si>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</si>
  <si>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</si>
  <si>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</si>
  <si>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</si>
  <si>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</si>
  <si>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</si>
  <si>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</si>
  <si>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</si>
  <si>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</si>
  <si>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</si>
  <si>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</si>
  <si>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</si>
  <si>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</si>
  <si>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</si>
  <si>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</si>
  <si>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</si>
  <si>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</si>
  <si>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</si>
  <si>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</si>
  <si>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</si>
  <si>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</si>
  <si>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</si>
  <si>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</si>
  <si>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</si>
  <si>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</si>
  <si>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</si>
  <si>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</si>
  <si>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</si>
  <si>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</si>
  <si>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</si>
  <si>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</si>
  <si>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</si>
  <si>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</si>
  <si>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</si>
  <si>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</si>
  <si>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</si>
  <si>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</si>
  <si>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</si>
  <si>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</si>
  <si>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</si>
  <si>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</si>
  <si>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</si>
  <si>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</si>
  <si>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</si>
  <si>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</si>
  <si>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</si>
  <si>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</si>
  <si>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</si>
  <si>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</si>
  <si>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</si>
  <si>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</si>
  <si>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</si>
  <si>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</si>
  <si>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</si>
  <si>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</si>
  <si>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</si>
  <si>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</si>
  <si>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</si>
  <si>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</si>
  <si>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</si>
  <si>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</si>
  <si>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</si>
  <si>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</si>
  <si>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</si>
  <si>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</si>
  <si>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</si>
  <si>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</si>
  <si>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</si>
  <si>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</si>
  <si>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</si>
  <si>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</si>
  <si>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</si>
  <si>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</si>
  <si>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</si>
  <si>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</si>
  <si>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</si>
  <si>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</si>
  <si>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</si>
  <si>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</si>
  <si>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</si>
  <si>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</si>
  <si>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</si>
  <si>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</si>
  <si>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</si>
  <si>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</si>
  <si>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</si>
  <si>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</si>
  <si>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</si>
  <si>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</si>
  <si>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</si>
  <si>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</si>
  <si>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</si>
  <si>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</si>
  <si>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</si>
  <si>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</si>
  <si>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</si>
  <si>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</si>
  <si>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</si>
  <si>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</si>
  <si>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</si>
  <si>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</si>
  <si>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</si>
  <si>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</si>
  <si>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</si>
  <si>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</si>
  <si>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</si>
  <si>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</si>
  <si>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</si>
  <si>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</si>
  <si>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</si>
  <si>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</si>
  <si>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</si>
  <si>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</si>
  <si>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</si>
  <si>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</si>
  <si>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</si>
  <si>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</si>
  <si>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</si>
  <si>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</si>
  <si>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</si>
  <si>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</si>
  <si>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</si>
  <si>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</si>
  <si>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</si>
  <si>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</si>
  <si>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</si>
  <si>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</si>
  <si>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</si>
  <si>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</si>
  <si>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</si>
  <si>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</si>
  <si>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</si>
  <si>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</si>
  <si>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</si>
  <si>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</si>
  <si>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</si>
  <si>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</si>
  <si>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</si>
  <si>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</si>
  <si>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</si>
  <si>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</si>
  <si>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</si>
  <si>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</si>
  <si>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</si>
  <si>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</si>
  <si>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</si>
  <si>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</si>
  <si>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</si>
  <si>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</si>
  <si>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</si>
  <si>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</si>
  <si>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</si>
  <si>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</si>
  <si>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</si>
  <si>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</si>
  <si>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</si>
  <si>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</si>
  <si>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</si>
  <si>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</si>
  <si>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</si>
  <si>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</si>
  <si>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</si>
  <si>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</si>
  <si>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</si>
  <si>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</si>
  <si>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</si>
  <si>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</si>
  <si>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</si>
  <si>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</si>
  <si>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</si>
  <si>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</si>
  <si>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</si>
  <si>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</si>
  <si>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</si>
  <si>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</si>
  <si>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</si>
  <si>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</si>
  <si>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</si>
  <si>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</si>
  <si>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</si>
  <si>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</si>
  <si>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</si>
  <si>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</si>
  <si>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</si>
  <si>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</si>
  <si>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</si>
  <si>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</si>
  <si>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</si>
  <si>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</si>
  <si>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</si>
  <si>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</si>
  <si>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</si>
  <si>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</si>
  <si>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</si>
  <si>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</si>
  <si>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</si>
  <si>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</si>
  <si>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</si>
  <si>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</si>
  <si>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</si>
  <si>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</si>
  <si>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</si>
  <si>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</si>
  <si>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</si>
  <si>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</si>
  <si>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</si>
  <si>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</si>
  <si>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</si>
  <si>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</si>
  <si>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</si>
  <si>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</si>
  <si>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</si>
  <si>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</si>
  <si>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</si>
  <si>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</si>
  <si>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</si>
  <si>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</si>
  <si>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</si>
  <si>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</si>
  <si>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</si>
  <si>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</si>
  <si>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</si>
  <si>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</si>
  <si>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</si>
  <si>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</si>
  <si>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</si>
  <si>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</si>
  <si>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</si>
  <si>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</si>
  <si>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</si>
  <si>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</si>
  <si>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</si>
  <si>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</si>
  <si>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</si>
  <si>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</si>
  <si>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</si>
  <si>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</si>
  <si>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</si>
  <si>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</si>
  <si>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</si>
  <si>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</si>
  <si>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</si>
  <si>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</si>
  <si>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</si>
  <si>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</si>
  <si>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</si>
  <si>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</si>
  <si>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</si>
  <si>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</si>
  <si>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</si>
  <si>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</si>
  <si>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</si>
  <si>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</si>
  <si>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</si>
  <si>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</si>
  <si>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</si>
  <si>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</si>
  <si>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</si>
  <si>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</si>
  <si>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</si>
  <si>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</si>
  <si>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</si>
  <si>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</si>
  <si>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</si>
  <si>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</si>
  <si>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</si>
  <si>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</si>
  <si>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</si>
  <si>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</si>
  <si>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</si>
  <si>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</si>
  <si>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</si>
  <si>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</si>
  <si>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</si>
  <si>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</si>
  <si>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</si>
  <si>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</si>
  <si>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</si>
  <si>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</si>
  <si>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</si>
  <si>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</si>
  <si>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</si>
  <si>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</si>
  <si>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</si>
  <si>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</si>
  <si>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</si>
  <si>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</si>
  <si>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</si>
  <si>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</si>
  <si>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</si>
  <si>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</si>
  <si>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</si>
  <si>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</si>
  <si>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</si>
  <si>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</si>
  <si>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</si>
  <si>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</si>
  <si>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</si>
  <si>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</si>
  <si>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</si>
  <si>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</si>
  <si>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</si>
  <si>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</si>
  <si>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</si>
  <si>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</si>
  <si>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</si>
  <si>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</si>
  <si>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</si>
  <si>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</si>
  <si>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</si>
  <si>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</si>
  <si>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</si>
  <si>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</si>
  <si>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</si>
  <si>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</si>
  <si>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</si>
  <si>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</si>
  <si>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</si>
  <si>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</si>
  <si>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</si>
  <si>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</si>
  <si>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</si>
  <si>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</si>
  <si>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</si>
  <si>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</si>
  <si>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</si>
  <si>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</si>
  <si>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</si>
  <si>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</si>
  <si>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</si>
  <si>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</si>
  <si>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</si>
  <si>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</si>
  <si>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</si>
  <si>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</si>
  <si>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</si>
  <si>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</si>
  <si>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</si>
  <si>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</si>
  <si>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</si>
  <si>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</si>
  <si>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</si>
  <si>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</si>
  <si>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</si>
  <si>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</si>
  <si>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</si>
  <si>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</si>
  <si>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</si>
  <si>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</si>
  <si>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</si>
  <si>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</si>
  <si>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</si>
  <si>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</si>
  <si>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</si>
  <si>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</si>
  <si>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</si>
  <si>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</si>
  <si>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</si>
  <si>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</si>
  <si>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</si>
  <si>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</si>
  <si>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</si>
  <si>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</si>
  <si>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</si>
  <si>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</si>
  <si>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</si>
  <si>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</si>
  <si>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</si>
  <si>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</si>
  <si>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</si>
  <si>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</si>
  <si>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</si>
  <si>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</si>
  <si>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</si>
  <si>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</si>
  <si>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</si>
  <si>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</si>
  <si>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</si>
  <si>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</si>
  <si>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</si>
  <si>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</si>
  <si>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</si>
  <si>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</si>
  <si>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</si>
  <si>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</si>
  <si>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</si>
  <si>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</si>
  <si>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</si>
  <si>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</si>
  <si>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</si>
  <si>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</si>
  <si>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</si>
  <si>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</si>
  <si>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</si>
  <si>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</si>
  <si>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</si>
  <si>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</si>
  <si>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</si>
  <si>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</si>
  <si>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</si>
  <si>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</si>
  <si>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</si>
  <si>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</si>
  <si>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</si>
  <si>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</si>
  <si>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</si>
  <si>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</si>
  <si>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</si>
  <si>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</si>
  <si>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</si>
  <si>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</si>
  <si>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</si>
  <si>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</si>
  <si>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</si>
  <si>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</si>
  <si>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</si>
  <si>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</si>
  <si>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</si>
  <si>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</si>
  <si>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</si>
  <si>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</si>
  <si>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</si>
  <si>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</si>
  <si>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</si>
  <si>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</si>
  <si>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</si>
  <si>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</si>
  <si>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</si>
  <si>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</si>
  <si>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</si>
  <si>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</si>
  <si>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</si>
  <si>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</si>
  <si>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</si>
  <si>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</si>
  <si>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</si>
  <si>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</si>
  <si>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</si>
  <si>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</si>
  <si>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</si>
  <si>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</si>
  <si>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</si>
  <si>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</si>
  <si>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</si>
  <si>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</si>
  <si>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</si>
  <si>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</si>
  <si>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</si>
  <si>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</si>
  <si>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</si>
  <si>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</si>
  <si>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</si>
  <si>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</si>
  <si>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</si>
  <si>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</si>
  <si>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</si>
  <si>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</si>
  <si>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</si>
  <si>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</si>
  <si>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</si>
  <si>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</si>
  <si>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</si>
  <si>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</si>
  <si>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</si>
  <si>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</si>
  <si>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</si>
  <si>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</si>
  <si>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</si>
  <si>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</si>
  <si>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</si>
  <si>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</si>
  <si>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</si>
  <si>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</si>
  <si>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</si>
  <si>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</si>
  <si>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</si>
  <si>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</si>
  <si>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</si>
  <si>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</si>
  <si>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</si>
  <si>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</si>
  <si>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</si>
  <si>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</si>
  <si>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</si>
  <si>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</si>
  <si>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</si>
  <si>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</si>
  <si>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</si>
  <si>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</si>
  <si>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</si>
  <si>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</si>
  <si>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</si>
  <si>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</si>
  <si>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</si>
  <si>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</si>
  <si>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</si>
  <si>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</si>
  <si>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</si>
  <si>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</si>
  <si>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</si>
  <si>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</si>
  <si>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</si>
  <si>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</si>
  <si>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</si>
  <si>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</si>
  <si>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</si>
  <si>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</si>
  <si>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</si>
  <si>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</si>
  <si>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</si>
  <si>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</si>
  <si>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</si>
  <si>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</si>
  <si>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</si>
  <si>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</si>
  <si>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</si>
  <si>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</si>
  <si>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</si>
  <si>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</si>
  <si>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</si>
  <si>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</si>
  <si>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</si>
  <si>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</si>
  <si>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</si>
  <si>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</si>
  <si>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</si>
  <si>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</si>
  <si>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</si>
  <si>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</si>
  <si>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</si>
  <si>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</si>
  <si>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</si>
  <si>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</si>
  <si>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</si>
  <si>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</si>
  <si>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</si>
  <si>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</si>
  <si>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</si>
  <si>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</si>
  <si>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</si>
  <si>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</si>
  <si>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</si>
  <si>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</si>
  <si>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</si>
  <si>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</si>
  <si>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</si>
  <si>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</si>
  <si>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</si>
  <si>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</si>
  <si>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</si>
  <si>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</si>
  <si>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</si>
  <si>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</si>
  <si>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</si>
  <si>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</si>
  <si>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</si>
  <si>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</si>
  <si>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</si>
  <si>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</si>
  <si>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</si>
  <si>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</si>
  <si>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</si>
  <si>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</si>
  <si>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</si>
  <si>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</si>
  <si>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</si>
  <si>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</si>
  <si>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</si>
  <si>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</si>
  <si>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</si>
  <si>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</si>
  <si>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</si>
  <si>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</si>
  <si>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</si>
  <si>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</si>
  <si>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</si>
  <si>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</si>
  <si>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</si>
  <si>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</si>
  <si>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</si>
  <si>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</si>
  <si>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</si>
  <si>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</si>
  <si>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</si>
  <si>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</si>
  <si>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</si>
  <si>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</si>
  <si>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</si>
  <si>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</si>
  <si>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</si>
  <si>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</si>
  <si>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</si>
  <si>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</si>
  <si>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</si>
  <si>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</si>
  <si>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</si>
  <si>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</si>
  <si>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</si>
  <si>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</si>
  <si>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</si>
  <si>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</si>
  <si>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</si>
  <si>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</si>
  <si>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</si>
  <si>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</si>
  <si>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</si>
  <si>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</si>
  <si>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</si>
  <si>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</si>
  <si>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</si>
  <si>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</si>
  <si>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</si>
  <si>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</si>
  <si>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</si>
  <si>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</si>
  <si>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</si>
  <si>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</si>
  <si>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</si>
  <si>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</si>
  <si>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</si>
  <si>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</si>
  <si>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</si>
  <si>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</si>
  <si>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</si>
  <si>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</si>
  <si>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</si>
  <si>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</si>
  <si>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</si>
  <si>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</si>
  <si>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</si>
  <si>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</si>
  <si>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</si>
  <si>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</si>
  <si>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</si>
  <si>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</si>
  <si>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</si>
  <si>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</si>
  <si>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</si>
  <si>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</si>
  <si>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</si>
  <si>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</si>
  <si>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</si>
  <si>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</si>
  <si>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</si>
  <si>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</si>
  <si>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</si>
  <si>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</si>
  <si>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</si>
  <si>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</si>
  <si>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</si>
  <si>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</si>
  <si>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</si>
  <si>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</si>
  <si>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</si>
  <si>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</si>
  <si>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</si>
  <si>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</si>
  <si>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</si>
  <si>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</si>
  <si>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</si>
  <si>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</si>
  <si>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</si>
  <si>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</si>
  <si>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</si>
  <si>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</si>
  <si>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</si>
  <si>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</si>
  <si>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</si>
  <si>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</si>
  <si>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</si>
  <si>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</si>
  <si>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</si>
  <si>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</si>
  <si>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</si>
  <si>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</si>
  <si>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</si>
  <si>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</si>
  <si>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</si>
  <si>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</si>
  <si>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</si>
  <si>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</si>
  <si>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</si>
  <si>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</si>
  <si>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</si>
  <si>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</si>
  <si>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</si>
  <si>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</si>
  <si>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</si>
  <si>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</si>
  <si>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</si>
  <si>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</si>
  <si>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</si>
  <si>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</si>
  <si>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</si>
  <si>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</si>
  <si>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</si>
  <si>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</si>
  <si>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</si>
  <si>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</si>
  <si>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</si>
  <si>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</si>
  <si>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</si>
  <si>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</si>
  <si>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</si>
  <si>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</si>
  <si>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</si>
  <si>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</si>
  <si>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</si>
  <si>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</si>
  <si>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</si>
  <si>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</si>
  <si>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</si>
  <si>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</si>
  <si>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</si>
  <si>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</si>
  <si>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</si>
  <si>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</si>
  <si>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</si>
  <si>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</si>
  <si>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</si>
  <si>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</si>
  <si>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</si>
  <si>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</si>
  <si>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</si>
  <si>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</si>
  <si>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</si>
  <si>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</si>
  <si>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</si>
  <si>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</si>
  <si>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</si>
  <si>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</si>
  <si>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</si>
  <si>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</si>
  <si>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</si>
  <si>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</si>
  <si>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</si>
  <si>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</si>
  <si>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</si>
  <si>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</si>
  <si>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</si>
  <si>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</si>
  <si>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</si>
  <si>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</si>
  <si>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</si>
  <si>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</si>
  <si>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</si>
  <si>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</si>
  <si>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</si>
  <si>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</si>
  <si>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</si>
  <si>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</si>
  <si>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</si>
  <si>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</si>
  <si>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</si>
  <si>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</si>
  <si>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</si>
  <si>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</si>
  <si>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</si>
  <si>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</si>
  <si>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</si>
  <si>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</si>
  <si>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</si>
  <si>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</si>
  <si>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</si>
  <si>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</si>
  <si>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</si>
  <si>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</si>
  <si>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</si>
  <si>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</si>
  <si>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</si>
  <si>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</si>
  <si>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</si>
  <si>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</si>
  <si>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</si>
  <si>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</si>
  <si>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</si>
  <si>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</si>
  <si>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</si>
  <si>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</si>
  <si>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</si>
  <si>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</si>
  <si>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</si>
  <si>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</si>
  <si>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</si>
  <si>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</si>
  <si>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</si>
  <si>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</si>
  <si>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</si>
  <si>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</si>
  <si>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</si>
  <si>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</si>
  <si>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</si>
  <si>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</si>
  <si>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</si>
  <si>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</si>
  <si>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</si>
  <si>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</si>
  <si>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</si>
  <si>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</si>
  <si>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</si>
  <si>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</si>
  <si>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</si>
  <si>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</si>
  <si>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</si>
  <si>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</si>
  <si>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</si>
  <si>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</si>
  <si>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</si>
  <si>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</si>
  <si>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</si>
  <si>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</si>
  <si>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</si>
  <si>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</si>
  <si>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</si>
  <si>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</si>
  <si>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</si>
  <si>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</si>
  <si>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</si>
  <si>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</si>
  <si>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</si>
  <si>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</si>
  <si>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</si>
  <si>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</si>
  <si>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</si>
  <si>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</si>
  <si>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</si>
  <si>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</si>
  <si>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</si>
  <si>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</si>
  <si>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</si>
  <si>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</si>
  <si>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</si>
  <si>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</si>
  <si>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</si>
  <si>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</si>
  <si>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</si>
  <si>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</si>
  <si>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</si>
  <si>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</si>
  <si>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</si>
  <si>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</si>
  <si>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</si>
  <si>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</si>
  <si>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</si>
  <si>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</si>
  <si>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</si>
  <si>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</si>
  <si>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</si>
  <si>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</si>
  <si>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</si>
  <si>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</si>
  <si>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</si>
  <si>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</si>
  <si>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</si>
  <si>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</si>
  <si>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</si>
  <si>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</si>
  <si>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</si>
  <si>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</si>
  <si>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</si>
  <si>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</si>
  <si>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</si>
  <si>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</si>
  <si>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</si>
  <si>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</si>
  <si>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</si>
  <si>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</si>
  <si>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</si>
  <si>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</si>
  <si>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</si>
  <si>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</si>
  <si>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</si>
  <si>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</si>
  <si>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</si>
  <si>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</si>
  <si>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</si>
  <si>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</si>
  <si>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</si>
  <si>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</si>
  <si>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</si>
  <si>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</si>
  <si>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</si>
  <si>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</si>
  <si>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</si>
  <si>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</si>
  <si>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</si>
  <si>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</si>
  <si>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</si>
  <si>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</si>
  <si>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</si>
  <si>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</si>
  <si>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</si>
  <si>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</si>
  <si>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</si>
  <si>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</si>
  <si>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</si>
  <si>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</si>
  <si>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</si>
  <si>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</si>
  <si>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</si>
  <si>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</si>
  <si>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</si>
  <si>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</si>
  <si>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</si>
  <si>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</si>
  <si>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</si>
  <si>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</si>
  <si>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</si>
  <si>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</si>
  <si>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</si>
  <si>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</si>
  <si>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</si>
  <si>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</si>
  <si>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</si>
  <si>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</si>
  <si>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</si>
  <si>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</si>
  <si>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</si>
  <si>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</si>
  <si>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</si>
  <si>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</si>
  <si>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</si>
  <si>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</si>
  <si>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</si>
  <si>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</si>
  <si>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</si>
  <si>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</si>
  <si>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</si>
  <si>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</si>
  <si>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</si>
  <si>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</si>
  <si>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</si>
  <si>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</si>
  <si>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</si>
  <si>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</si>
  <si>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</si>
  <si>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</si>
  <si>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</si>
  <si>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</si>
  <si>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</si>
  <si>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</si>
  <si>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</si>
  <si>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</si>
  <si>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</si>
  <si>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</si>
  <si>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</si>
  <si>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</si>
  <si>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</si>
  <si>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</si>
  <si>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</si>
  <si>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</si>
  <si>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</si>
  <si>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</si>
  <si>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</si>
  <si>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</si>
  <si>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</si>
  <si>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</si>
  <si>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</si>
  <si>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</si>
  <si>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</si>
  <si>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</si>
  <si>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</si>
  <si>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</si>
  <si>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</si>
  <si>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</si>
  <si>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</si>
  <si>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</si>
  <si>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</si>
  <si>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</si>
  <si>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</si>
  <si>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</si>
  <si>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</si>
  <si>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</si>
  <si>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</si>
  <si>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</si>
  <si>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</si>
  <si>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</si>
  <si>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</si>
  <si>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</si>
  <si>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</si>
  <si>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</si>
  <si>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</si>
  <si>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</si>
  <si>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</si>
  <si>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</si>
  <si>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</si>
  <si>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</si>
  <si>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</si>
  <si>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</si>
  <si>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</si>
  <si>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</si>
  <si>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</si>
  <si>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</si>
  <si>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</si>
  <si>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</si>
  <si>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</si>
  <si>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</si>
  <si>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</si>
  <si>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</si>
  <si>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</si>
  <si>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</si>
  <si>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</si>
  <si>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</si>
  <si>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</si>
  <si>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</si>
  <si>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</si>
  <si>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</si>
  <si>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</si>
  <si>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</si>
  <si>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</si>
  <si>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</si>
  <si>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</si>
  <si>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</si>
  <si>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</si>
  <si>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</si>
  <si>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</si>
  <si>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</si>
  <si>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</si>
  <si>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</si>
  <si>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</si>
  <si>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</si>
  <si>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</si>
  <si>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</si>
  <si>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</si>
  <si>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</si>
  <si>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</si>
  <si>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</si>
  <si>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</si>
  <si>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</si>
  <si>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</si>
  <si>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</si>
  <si>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</si>
  <si>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</si>
  <si>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</si>
  <si>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</si>
  <si>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</si>
  <si>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</si>
  <si>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</si>
  <si>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</si>
  <si>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</si>
  <si>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</si>
  <si>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</si>
  <si>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</si>
  <si>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</si>
  <si>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</si>
  <si>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</si>
  <si>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</si>
  <si>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</si>
  <si>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</si>
  <si>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</si>
  <si>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</si>
  <si>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</si>
  <si>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</si>
  <si>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</si>
  <si>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</si>
  <si>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</si>
  <si>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</si>
  <si>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</si>
  <si>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</si>
  <si>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</si>
  <si>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</si>
  <si>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</si>
  <si>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</si>
  <si>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</si>
  <si>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</si>
  <si>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</si>
  <si>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</si>
  <si>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</si>
  <si>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</si>
  <si>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</si>
  <si>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</si>
  <si>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</si>
  <si>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</si>
  <si>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</si>
  <si>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</si>
  <si>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</si>
  <si>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</si>
  <si>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</si>
  <si>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</si>
  <si>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</si>
  <si>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</si>
  <si>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</si>
  <si>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</si>
  <si>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</si>
  <si>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</si>
  <si>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</si>
  <si>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</si>
  <si>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</si>
  <si>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</si>
  <si>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</si>
  <si>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</si>
  <si>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</si>
  <si>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</si>
  <si>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</si>
  <si>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</si>
  <si>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</si>
  <si>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</si>
  <si>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</si>
  <si>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</si>
  <si>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</si>
  <si>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</si>
  <si>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</si>
  <si>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</si>
  <si>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</si>
  <si>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</si>
  <si>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</si>
  <si>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</si>
  <si>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</si>
  <si>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</si>
  <si>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</si>
  <si>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</si>
  <si>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</si>
  <si>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</si>
  <si>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</si>
  <si>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</si>
  <si>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</si>
  <si>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</si>
  <si>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</si>
  <si>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</si>
  <si>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</si>
  <si>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</si>
  <si>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</si>
  <si>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</si>
  <si>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</si>
  <si>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</si>
  <si>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</si>
  <si>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</si>
  <si>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</si>
  <si>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</si>
  <si>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</si>
  <si>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</si>
  <si>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</si>
  <si>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</si>
  <si>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</si>
  <si>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</si>
  <si>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</si>
  <si>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</si>
  <si>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</si>
  <si>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</si>
  <si>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</si>
  <si>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</si>
  <si>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</si>
  <si>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</si>
  <si>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</si>
  <si>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</si>
  <si>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</si>
  <si>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</si>
  <si>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</si>
  <si>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</si>
  <si>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</si>
  <si>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</si>
  <si>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</si>
  <si>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</si>
  <si>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</si>
  <si>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</si>
  <si>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</si>
  <si>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</si>
  <si>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</si>
  <si>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</si>
  <si>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</si>
  <si>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</si>
  <si>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</si>
  <si>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</si>
  <si>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</si>
  <si>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</si>
  <si>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</si>
  <si>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</si>
  <si>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</si>
  <si>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</si>
  <si>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</si>
  <si>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</si>
  <si>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</si>
  <si>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</si>
  <si>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</si>
  <si>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</si>
  <si>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</si>
  <si>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</si>
  <si>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</si>
  <si>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</si>
  <si>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</si>
  <si>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</si>
  <si>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</si>
  <si>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</si>
  <si>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</si>
  <si>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</si>
  <si>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</si>
  <si>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</si>
  <si>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</si>
  <si>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</si>
  <si>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</si>
  <si>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</si>
  <si>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</si>
  <si>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</si>
  <si>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</si>
  <si>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</si>
  <si>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</si>
  <si>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</si>
  <si>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</si>
  <si>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</si>
  <si>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</si>
  <si>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</si>
  <si>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</si>
  <si>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</si>
  <si>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</si>
  <si>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</si>
  <si>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</si>
  <si>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</si>
  <si>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</si>
  <si>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</si>
  <si>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</si>
  <si>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</si>
  <si>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</si>
  <si>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</si>
  <si>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</si>
  <si>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</si>
  <si>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</si>
  <si>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</si>
  <si>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</si>
  <si>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</si>
  <si>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</si>
  <si>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</si>
  <si>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</si>
  <si>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</si>
  <si>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</si>
  <si>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</si>
  <si>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</si>
  <si>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</si>
  <si>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</si>
  <si>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</si>
  <si>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</si>
  <si>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</si>
  <si>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</si>
  <si>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</si>
  <si>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</si>
  <si>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</si>
  <si>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</si>
  <si>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</si>
  <si>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</si>
  <si>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</si>
  <si>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</si>
  <si>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</si>
  <si>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</si>
  <si>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</si>
  <si>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</si>
  <si>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</si>
  <si>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</si>
  <si>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</si>
  <si>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</si>
  <si>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</si>
  <si>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</si>
  <si>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</si>
  <si>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</si>
  <si>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</si>
  <si>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</si>
  <si>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</si>
  <si>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</si>
  <si>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</si>
  <si>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</si>
  <si>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</si>
  <si>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</si>
  <si>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</si>
  <si>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</si>
  <si>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</si>
  <si>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</si>
  <si>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</si>
  <si>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</si>
  <si>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</si>
  <si>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</si>
  <si>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</si>
  <si>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</si>
  <si>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</si>
  <si>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</si>
  <si>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</si>
  <si>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</si>
  <si>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</si>
  <si>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</si>
  <si>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</si>
  <si>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</si>
  <si>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</si>
  <si>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</si>
  <si>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</si>
  <si>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</si>
  <si>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</si>
  <si>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</si>
  <si>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</si>
  <si>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</si>
  <si>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</si>
  <si>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</si>
  <si>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</si>
  <si>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</si>
  <si>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</si>
  <si>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</si>
  <si>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</si>
  <si>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</si>
  <si>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</si>
  <si>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</si>
  <si>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</si>
  <si>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</si>
  <si>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</si>
  <si>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</si>
  <si>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</si>
  <si>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</si>
  <si>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</si>
  <si>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</si>
  <si>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</si>
  <si>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</si>
  <si>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</si>
  <si>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</si>
  <si>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</si>
  <si>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</si>
  <si>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</si>
  <si>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</si>
  <si>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</si>
  <si>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</si>
  <si>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</si>
  <si>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</si>
  <si>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</si>
  <si>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</si>
  <si>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</si>
  <si>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</si>
  <si>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</si>
  <si>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</si>
  <si>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</si>
  <si>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</si>
  <si>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</si>
  <si>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</si>
  <si>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</si>
  <si>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</si>
  <si>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</si>
  <si>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</si>
  <si>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</si>
  <si>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</si>
  <si>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</si>
  <si>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</si>
  <si>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</si>
  <si>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</si>
  <si>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</si>
  <si>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</si>
  <si>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</si>
  <si>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</si>
  <si>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</si>
  <si>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</si>
  <si>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</si>
  <si>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</si>
  <si>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</si>
  <si>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</si>
  <si>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</si>
  <si>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</si>
  <si>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</si>
  <si>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</si>
  <si>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</si>
  <si>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</si>
  <si>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</si>
  <si>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</si>
  <si>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</si>
  <si>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</si>
  <si>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</si>
  <si>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</si>
  <si>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</si>
  <si>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</si>
  <si>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</si>
  <si>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</si>
  <si>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</si>
  <si>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</si>
  <si>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</si>
  <si>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</si>
  <si>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</si>
  <si>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</si>
  <si>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</si>
  <si>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</si>
  <si>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</si>
  <si>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</si>
  <si>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</si>
  <si>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</si>
  <si>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</si>
  <si>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</si>
  <si>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</si>
  <si>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</si>
  <si>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</si>
  <si>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</si>
  <si>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</si>
  <si>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</si>
  <si>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</si>
  <si>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</si>
  <si>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</si>
  <si>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</si>
  <si>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</si>
  <si>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</si>
  <si>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</si>
  <si>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</si>
  <si>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</si>
  <si>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</si>
  <si>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</si>
  <si>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</si>
  <si>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</si>
  <si>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</si>
  <si>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</si>
  <si>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</si>
  <si>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</si>
  <si>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</si>
  <si>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</si>
  <si>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</si>
  <si>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</si>
  <si>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</si>
  <si>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</si>
  <si>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</si>
  <si>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</si>
  <si>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</si>
  <si>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</si>
  <si>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</si>
  <si>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</si>
  <si>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</si>
  <si>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</si>
  <si>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</si>
  <si>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</si>
  <si>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</si>
  <si>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</si>
  <si>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</si>
  <si>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</si>
  <si>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</si>
  <si>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</si>
  <si>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</si>
  <si>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</si>
  <si>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</si>
  <si>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</si>
  <si>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</si>
  <si>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</si>
  <si>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</si>
  <si>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</si>
  <si>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</si>
  <si>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</si>
  <si>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</si>
  <si>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</si>
  <si>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</si>
  <si>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</si>
  <si>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</si>
  <si>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</si>
  <si>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</si>
  <si>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</si>
  <si>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</si>
  <si>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</si>
  <si>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</si>
  <si>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</si>
  <si>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</si>
  <si>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</si>
  <si>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</si>
  <si>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</si>
  <si>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</si>
  <si>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</si>
  <si>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</si>
  <si>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</si>
  <si>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</si>
  <si>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</si>
  <si>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</si>
  <si>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</si>
  <si>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</si>
  <si>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</si>
  <si>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</si>
  <si>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</si>
  <si>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</si>
  <si>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</si>
  <si>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</si>
  <si>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</si>
  <si>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</si>
  <si>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</si>
  <si>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</si>
  <si>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</si>
  <si>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</si>
  <si>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</si>
  <si>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</si>
  <si>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</si>
  <si>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</si>
  <si>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</si>
  <si>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</si>
  <si>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</si>
  <si>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</si>
  <si>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</si>
  <si>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</si>
  <si>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</si>
  <si>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</si>
  <si>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</si>
  <si>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</si>
  <si>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</si>
  <si>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</si>
  <si>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</si>
  <si>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</si>
  <si>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</si>
  <si>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</si>
  <si>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</si>
  <si>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</si>
  <si>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</si>
  <si>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</si>
  <si>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</si>
  <si>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</si>
  <si>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</si>
  <si>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</si>
  <si>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</si>
  <si>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</si>
  <si>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</si>
  <si>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</si>
  <si>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</si>
  <si>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</si>
  <si>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</si>
  <si>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</si>
  <si>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</si>
  <si>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</si>
  <si>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</si>
  <si>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</si>
  <si>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</si>
  <si>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</si>
  <si>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</si>
  <si>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</si>
  <si>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</si>
  <si>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</si>
  <si>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</si>
  <si>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</si>
  <si>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</si>
  <si>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</si>
  <si>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</si>
  <si>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</si>
  <si>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</si>
  <si>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</si>
  <si>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</si>
  <si>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</si>
  <si>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</si>
  <si>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</si>
  <si>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</si>
  <si>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</si>
  <si>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</si>
  <si>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</si>
  <si>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</si>
  <si>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</si>
  <si>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</si>
  <si>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</si>
  <si>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</si>
  <si>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</si>
  <si>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</si>
  <si>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</si>
  <si>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</si>
  <si>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</si>
  <si>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</si>
  <si>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</si>
  <si>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</si>
  <si>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</si>
  <si>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</si>
  <si>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</si>
  <si>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</si>
  <si>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</si>
  <si>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</si>
  <si>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</si>
  <si>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</si>
  <si>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</si>
  <si>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</si>
  <si>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</si>
  <si>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</si>
  <si>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</si>
  <si>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</si>
  <si>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</si>
  <si>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</si>
  <si>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</si>
  <si>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</si>
  <si>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</si>
  <si>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</si>
  <si>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</si>
  <si>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</si>
  <si>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</si>
  <si>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</si>
  <si>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</si>
  <si>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</si>
  <si>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</si>
  <si>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</si>
  <si>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</si>
  <si>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</si>
  <si>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</si>
  <si>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</si>
  <si>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</si>
  <si>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</si>
  <si>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</si>
  <si>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</si>
  <si>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</si>
  <si>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</si>
  <si>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</si>
  <si>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</si>
  <si>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</si>
  <si>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</si>
  <si>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</si>
  <si>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</si>
  <si>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</si>
  <si>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</si>
  <si>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</si>
  <si>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</si>
  <si>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</si>
  <si>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</si>
  <si>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</si>
  <si>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</si>
  <si>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</si>
  <si>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</si>
  <si>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</si>
  <si>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</si>
  <si>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</si>
  <si>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</si>
  <si>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</si>
  <si>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</si>
  <si>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</si>
  <si>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</si>
  <si>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</si>
  <si>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</si>
  <si>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</si>
  <si>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</si>
  <si>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</si>
  <si>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</si>
  <si>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</si>
  <si>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</si>
  <si>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</si>
  <si>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</si>
  <si>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</si>
  <si>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</si>
  <si>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</si>
  <si>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</si>
  <si>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</si>
  <si>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</si>
  <si>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</si>
  <si>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</si>
  <si>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</si>
  <si>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</si>
  <si>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</si>
  <si>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</si>
  <si>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</si>
  <si>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</si>
  <si>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</si>
  <si>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</si>
  <si>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</si>
  <si>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</si>
  <si>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</si>
  <si>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</si>
  <si>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</si>
  <si>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</si>
  <si>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</si>
  <si>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</si>
  <si>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</si>
  <si>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</si>
  <si>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</si>
  <si>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</si>
  <si>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</si>
  <si>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</si>
  <si>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</si>
  <si>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</si>
  <si>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</si>
  <si>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</si>
  <si>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</si>
  <si>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</si>
  <si>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</si>
  <si>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</si>
  <si>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</si>
  <si>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</si>
  <si>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</si>
  <si>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</si>
  <si>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</si>
  <si>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</si>
  <si>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</si>
  <si>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</si>
  <si>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</si>
  <si>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</si>
  <si>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</si>
  <si>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</si>
  <si>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</si>
  <si>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</si>
  <si>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</si>
  <si>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</si>
  <si>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</si>
  <si>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</si>
  <si>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</si>
  <si>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</si>
  <si>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</si>
  <si>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</si>
  <si>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</si>
  <si>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</si>
  <si>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</si>
  <si>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</si>
  <si>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</si>
  <si>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</si>
  <si>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</si>
  <si>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</si>
  <si>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</si>
  <si>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</si>
  <si>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</si>
  <si>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</si>
  <si>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</si>
  <si>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</si>
  <si>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</si>
  <si>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</si>
  <si>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</si>
  <si>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</si>
  <si>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</si>
  <si>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</si>
  <si>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</si>
  <si>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</si>
  <si>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</si>
  <si>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</si>
  <si>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</si>
  <si>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</si>
  <si>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</si>
  <si>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</si>
  <si>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</si>
  <si>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</si>
  <si>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</si>
  <si>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</si>
  <si>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</si>
  <si>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</si>
  <si>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</si>
  <si>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</si>
  <si>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</si>
  <si>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</si>
  <si>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</si>
  <si>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</si>
  <si>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</si>
  <si>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</si>
  <si>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</si>
  <si>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</si>
  <si>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</si>
  <si>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</si>
  <si>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</si>
  <si>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</si>
  <si>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</si>
  <si>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</si>
  <si>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</si>
  <si>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</si>
  <si>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</si>
  <si>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</si>
  <si>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</si>
  <si>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</si>
  <si>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</si>
  <si>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</si>
  <si>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</si>
  <si>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</si>
  <si>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</si>
  <si>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</si>
  <si>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</si>
  <si>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</si>
  <si>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</si>
  <si>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</si>
  <si>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</si>
  <si>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</si>
  <si>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</si>
  <si>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</si>
  <si>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</si>
  <si>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</si>
  <si>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</si>
  <si>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</si>
  <si>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</si>
  <si>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</si>
  <si>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</si>
  <si>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</si>
  <si>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</si>
  <si>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</si>
  <si>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</si>
  <si>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</si>
  <si>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</si>
  <si>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</si>
  <si>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</si>
  <si>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</si>
  <si>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</si>
  <si>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</si>
  <si>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</si>
  <si>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</si>
  <si>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</si>
  <si>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</si>
  <si>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</si>
  <si>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</si>
  <si>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</si>
  <si>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</si>
  <si>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</si>
  <si>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</si>
  <si>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</si>
  <si>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</si>
  <si>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</si>
  <si>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</si>
  <si>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</si>
  <si>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</si>
  <si>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</si>
  <si>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</si>
  <si>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</si>
  <si>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</si>
  <si>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</si>
  <si>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</si>
  <si>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</si>
  <si>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</si>
  <si>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</si>
  <si>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</si>
  <si>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</si>
  <si>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</si>
  <si>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</si>
  <si>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</si>
  <si>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</si>
  <si>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</si>
  <si>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</si>
  <si>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</si>
  <si>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</si>
  <si>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</si>
  <si>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</si>
  <si>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</si>
  <si>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</si>
  <si>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</si>
  <si>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</si>
  <si>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</si>
  <si>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</si>
  <si>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</si>
  <si>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</si>
  <si>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</si>
  <si>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</si>
  <si>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</si>
  <si>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</si>
  <si>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</si>
  <si>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</si>
  <si>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</si>
  <si>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</si>
  <si>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</si>
  <si>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</si>
  <si>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</si>
  <si>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</si>
  <si>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</si>
  <si>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</si>
  <si>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</si>
  <si>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</si>
  <si>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</si>
  <si>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</si>
  <si>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</si>
  <si>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</si>
  <si>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</si>
  <si>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</si>
  <si>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</si>
  <si>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</si>
  <si>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</si>
  <si>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</si>
  <si>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</si>
  <si>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</si>
  <si>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</si>
  <si>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</si>
  <si>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</si>
  <si>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</si>
  <si>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</si>
  <si>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</si>
  <si>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</si>
  <si>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</si>
  <si>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</si>
  <si>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</si>
  <si>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</si>
  <si>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</si>
  <si>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</si>
  <si>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</si>
  <si>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</si>
  <si>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</si>
  <si>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</si>
  <si>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</si>
  <si>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</si>
  <si>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</si>
  <si>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</si>
  <si>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</si>
  <si>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</si>
  <si>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</si>
  <si>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</si>
  <si>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</si>
  <si>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</si>
  <si>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</si>
  <si>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</si>
  <si>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</si>
  <si>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</si>
  <si>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</si>
  <si>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</si>
  <si>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</si>
  <si>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</si>
  <si>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</si>
  <si>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</si>
  <si>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</si>
  <si>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</si>
  <si>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</si>
  <si>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</si>
  <si>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</si>
  <si>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</si>
  <si>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</si>
  <si>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</si>
  <si>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</si>
  <si>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</si>
  <si>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</si>
  <si>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</si>
  <si>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</si>
  <si>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</si>
  <si>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</si>
  <si>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</si>
  <si>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</si>
  <si>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</si>
  <si>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</si>
  <si>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</si>
  <si>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</si>
  <si>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</si>
  <si>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</si>
  <si>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</si>
  <si>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</si>
  <si>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</si>
  <si>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</si>
  <si>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</si>
  <si>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</si>
  <si>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</si>
  <si>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</si>
  <si>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</si>
  <si>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</si>
  <si>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</si>
  <si>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</si>
  <si>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</si>
  <si>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</si>
  <si>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</si>
  <si>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</si>
  <si>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</si>
  <si>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</si>
  <si>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</si>
  <si>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</si>
  <si>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</si>
  <si>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</si>
  <si>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</si>
  <si>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</si>
  <si>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</si>
  <si>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</si>
  <si>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</si>
  <si>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</si>
  <si>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</si>
  <si>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</si>
  <si>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</si>
  <si>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</si>
  <si>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</si>
  <si>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</si>
  <si>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</si>
  <si>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</si>
  <si>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</si>
  <si>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</si>
  <si>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</si>
  <si>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</si>
  <si>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</si>
  <si>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</si>
  <si>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</si>
  <si>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</si>
  <si>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</si>
  <si>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</si>
  <si>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</si>
  <si>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</si>
  <si>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</si>
  <si>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</si>
  <si>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</si>
  <si>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</si>
  <si>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</si>
  <si>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</si>
  <si>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</si>
  <si>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</si>
  <si>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</si>
  <si>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</si>
  <si>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</si>
  <si>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</si>
  <si>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</si>
  <si>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</si>
  <si>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</si>
  <si>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</si>
  <si>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</si>
  <si>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</si>
  <si>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</si>
  <si>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</si>
  <si>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</si>
  <si>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</si>
  <si>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</si>
  <si>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</si>
  <si>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</si>
  <si>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</si>
  <si>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</si>
  <si>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</si>
  <si>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</si>
  <si>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</si>
  <si>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</si>
  <si>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</si>
  <si>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</si>
  <si>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</si>
  <si>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</si>
  <si>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</si>
  <si>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</si>
  <si>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</si>
  <si>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</si>
  <si>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</si>
  <si>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</si>
  <si>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</si>
  <si>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</si>
  <si>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</si>
  <si>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</si>
  <si>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</si>
  <si>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</si>
  <si>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</si>
  <si>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</si>
  <si>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</si>
  <si>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</si>
  <si>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</si>
  <si>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</si>
  <si>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</si>
  <si>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</si>
  <si>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</si>
  <si>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</si>
  <si>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</si>
  <si>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</si>
  <si>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</si>
  <si>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</si>
  <si>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</si>
  <si>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</si>
  <si>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</si>
  <si>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</si>
  <si>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</si>
  <si>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</si>
  <si>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</si>
  <si>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</si>
  <si>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</si>
  <si>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</si>
  <si>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</si>
  <si>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</si>
  <si>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</si>
  <si>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</si>
  <si>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</si>
  <si>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</si>
  <si>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</si>
  <si>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</si>
  <si>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</si>
  <si>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</si>
  <si>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</si>
  <si>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</si>
  <si>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</si>
  <si>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</si>
  <si>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</si>
  <si>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</si>
  <si>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</si>
  <si>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</si>
  <si>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</si>
  <si>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</si>
  <si>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</si>
  <si>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</si>
  <si>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</si>
  <si>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</si>
  <si>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</si>
  <si>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</si>
  <si>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</si>
  <si>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</si>
  <si>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</si>
  <si>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</si>
  <si>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</si>
  <si>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</si>
  <si>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</si>
  <si>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</si>
  <si>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</si>
  <si>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</si>
  <si>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</si>
  <si>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</si>
  <si>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</si>
  <si>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</si>
  <si>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</si>
  <si>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</si>
  <si>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</si>
  <si>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</si>
  <si>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</si>
  <si>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</si>
  <si>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</si>
  <si>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</si>
  <si>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</si>
  <si>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</si>
  <si>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</si>
  <si>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</si>
  <si>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</si>
  <si>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</si>
  <si>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</si>
  <si>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</si>
  <si>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</si>
  <si>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</si>
  <si>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</si>
  <si>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</si>
  <si>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</si>
  <si>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</si>
  <si>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</si>
  <si>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</si>
  <si>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</si>
  <si>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</si>
  <si>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</si>
  <si>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</si>
  <si>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</si>
  <si>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</si>
  <si>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</si>
  <si>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</si>
  <si>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</si>
  <si>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</si>
  <si>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</si>
  <si>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</si>
  <si>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</si>
  <si>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</si>
  <si>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</si>
  <si>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</si>
  <si>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</si>
  <si>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</si>
  <si>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</si>
  <si>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</si>
  <si>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</si>
  <si>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</si>
  <si>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</si>
  <si>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</si>
  <si>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</si>
  <si>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</si>
  <si>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</si>
  <si>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</si>
  <si>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</si>
  <si>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</si>
  <si>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</si>
  <si>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</si>
  <si>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</si>
  <si>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</si>
  <si>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</si>
  <si>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</si>
  <si>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</si>
  <si>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</si>
  <si>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</si>
  <si>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</si>
  <si>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</si>
  <si>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</si>
  <si>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</si>
  <si>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</si>
  <si>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</si>
  <si>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</si>
  <si>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</si>
  <si>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</si>
  <si>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</si>
  <si>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</si>
  <si>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</si>
  <si>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</si>
  <si>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</si>
  <si>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</si>
  <si>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</si>
  <si>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</si>
  <si>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</si>
  <si>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</si>
  <si>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</si>
  <si>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</si>
  <si>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</si>
  <si>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</si>
  <si>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</si>
  <si>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</si>
  <si>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</si>
  <si>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</si>
  <si>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</si>
  <si>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</si>
  <si>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</si>
  <si>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</si>
  <si>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</si>
  <si>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</si>
  <si>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</si>
  <si>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</si>
  <si>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</si>
  <si>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</si>
  <si>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</si>
  <si>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</si>
  <si>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</si>
  <si>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</si>
  <si>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</si>
  <si>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</si>
  <si>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</si>
  <si>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</si>
  <si>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</si>
  <si>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</si>
  <si>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</si>
  <si>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</si>
  <si>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</si>
  <si>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</si>
  <si>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</si>
  <si>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</si>
  <si>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</si>
  <si>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</si>
  <si>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</si>
  <si>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</si>
  <si>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</si>
  <si>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</si>
  <si>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</si>
  <si>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</si>
  <si>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</si>
  <si>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</si>
  <si>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</si>
  <si>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</si>
  <si>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</si>
  <si>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</si>
  <si>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</si>
  <si>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</si>
  <si>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</si>
  <si>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</si>
  <si>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</si>
  <si>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</si>
  <si>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</si>
  <si>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</si>
  <si>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</si>
  <si>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</si>
  <si>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</si>
  <si>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</si>
  <si>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</si>
  <si>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</si>
  <si>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</si>
  <si>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</si>
  <si>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</si>
  <si>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</si>
  <si>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</si>
  <si>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</si>
  <si>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</si>
  <si>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</si>
  <si>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</si>
  <si>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</si>
  <si>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</si>
  <si>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</si>
  <si>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</si>
  <si>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</si>
  <si>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</si>
  <si>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</si>
  <si>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</si>
  <si>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</si>
  <si>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</si>
  <si>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</si>
  <si>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</si>
  <si>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</si>
  <si>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</si>
  <si>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</si>
  <si>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</si>
  <si>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</si>
  <si>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</si>
  <si>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</si>
  <si>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</si>
  <si>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</si>
  <si>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</si>
  <si>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</si>
  <si>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</si>
  <si>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</si>
  <si>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</si>
  <si>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</si>
  <si>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</si>
  <si>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</si>
  <si>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</si>
  <si>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</si>
  <si>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</si>
  <si>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</si>
  <si>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</si>
  <si>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</si>
  <si>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</si>
  <si>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</si>
  <si>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</si>
  <si>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</si>
  <si>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</si>
  <si>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</si>
  <si>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</si>
  <si>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</si>
  <si>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</si>
  <si>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</si>
  <si>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</si>
  <si>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</si>
  <si>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</si>
  <si>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</si>
  <si>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</si>
  <si>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</si>
  <si>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</si>
  <si>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</si>
  <si>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</si>
  <si>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</si>
  <si>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</si>
  <si>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</si>
  <si>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</si>
  <si>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</si>
  <si>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</si>
  <si>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</si>
  <si>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</si>
  <si>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</si>
  <si>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</si>
  <si>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</si>
  <si>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</si>
  <si>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</si>
  <si>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</si>
  <si>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</si>
  <si>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</si>
  <si>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</si>
  <si>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</si>
  <si>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</si>
  <si>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</si>
  <si>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</si>
  <si>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</si>
  <si>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</si>
  <si>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</si>
  <si>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</si>
  <si>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</si>
  <si>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</si>
  <si>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</si>
  <si>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</si>
  <si>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</si>
  <si>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</si>
  <si>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</si>
  <si>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</si>
  <si>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</si>
  <si>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</si>
  <si>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</si>
  <si>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</si>
  <si>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</si>
  <si>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</si>
  <si>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</si>
  <si>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</si>
  <si>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</si>
  <si>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</si>
  <si>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</si>
  <si>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</si>
  <si>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</si>
  <si>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</si>
  <si>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</si>
  <si>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</si>
  <si>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</si>
  <si>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</si>
  <si>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</si>
  <si>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</si>
  <si>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</si>
  <si>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</si>
  <si>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</si>
  <si>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</si>
  <si>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</si>
  <si>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</si>
  <si>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</si>
  <si>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</si>
  <si>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</si>
  <si>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</si>
  <si>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</si>
  <si>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</si>
  <si>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</si>
  <si>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</si>
  <si>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</si>
  <si>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</si>
  <si>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</si>
  <si>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</si>
  <si>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</si>
  <si>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</si>
  <si>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</si>
  <si>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</si>
  <si>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</si>
  <si>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</si>
  <si>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</si>
  <si>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</si>
  <si>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</si>
  <si>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</si>
  <si>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</si>
  <si>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</si>
  <si>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</si>
  <si>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</si>
  <si>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</si>
  <si>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</si>
  <si>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</si>
  <si>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</si>
  <si>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</si>
  <si>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</si>
  <si>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</si>
  <si>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</si>
  <si>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</si>
  <si>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</si>
  <si>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</si>
  <si>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</si>
  <si>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</si>
  <si>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</si>
  <si>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</si>
  <si>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</si>
  <si>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</si>
  <si>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</si>
  <si>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</si>
  <si>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</si>
  <si>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</si>
  <si>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</si>
  <si>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</si>
  <si>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</si>
  <si>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</si>
  <si>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</si>
  <si>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</si>
  <si>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</si>
  <si>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</si>
  <si>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</si>
  <si>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</si>
  <si>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</si>
  <si>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</si>
  <si>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</si>
  <si>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</si>
  <si>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</si>
  <si>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</si>
  <si>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</si>
  <si>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</si>
  <si>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</si>
  <si>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</si>
  <si>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</si>
  <si>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</si>
  <si>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</si>
  <si>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</si>
  <si>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</si>
  <si>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</si>
  <si>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</si>
  <si>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</si>
  <si>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</si>
  <si>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</si>
  <si>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</si>
  <si>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</si>
  <si>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</si>
  <si>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</si>
  <si>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</si>
  <si>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</si>
  <si>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</si>
  <si>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</si>
  <si>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</si>
  <si>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</si>
  <si>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</si>
  <si>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</si>
  <si>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</si>
  <si>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</si>
  <si>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</si>
  <si>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</si>
  <si>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</si>
  <si>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</si>
  <si>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</si>
  <si>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</si>
  <si>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</si>
  <si>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</si>
  <si>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</si>
  <si>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</si>
  <si>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</si>
  <si>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</si>
  <si>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</si>
  <si>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</si>
  <si>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</si>
  <si>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</si>
  <si>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</si>
  <si>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</si>
  <si>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</si>
  <si>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</si>
  <si>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</si>
  <si>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</si>
  <si>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</si>
  <si>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</si>
  <si>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</si>
  <si>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</si>
  <si>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</si>
  <si>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</si>
  <si>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</si>
  <si>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</si>
  <si>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</si>
  <si>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</si>
  <si>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</si>
  <si>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</si>
  <si>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</si>
  <si>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</si>
  <si>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</si>
  <si>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</si>
  <si>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</si>
  <si>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</si>
  <si>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</si>
  <si>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</si>
  <si>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</si>
  <si>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</si>
  <si>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</si>
  <si>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</si>
  <si>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</si>
  <si>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</si>
  <si>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</si>
  <si>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</si>
  <si>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</si>
  <si>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</si>
  <si>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</si>
  <si>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</si>
  <si>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</si>
  <si>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</si>
  <si>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</si>
  <si>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</si>
  <si>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</si>
  <si>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</si>
  <si>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</si>
  <si>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</si>
  <si>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</si>
  <si>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</si>
  <si>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</si>
  <si>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</si>
  <si>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</si>
  <si>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</si>
  <si>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</si>
  <si>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</si>
  <si>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</si>
  <si>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</si>
  <si>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</si>
  <si>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</si>
  <si>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</si>
  <si>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</si>
  <si>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</si>
  <si>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</si>
  <si>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</si>
  <si>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</si>
  <si>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</si>
  <si>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</si>
  <si>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</si>
  <si>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</si>
  <si>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</si>
  <si>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</si>
  <si>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</si>
  <si>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</si>
  <si>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</si>
  <si>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</si>
  <si>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</si>
  <si>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</si>
  <si>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</si>
  <si>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</si>
  <si>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</si>
  <si>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</si>
  <si>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</si>
  <si>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</si>
  <si>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</si>
  <si>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</si>
  <si>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</si>
  <si>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</si>
  <si>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</si>
  <si>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</si>
  <si>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</si>
  <si>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</si>
  <si>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</si>
  <si>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</si>
  <si>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</si>
  <si>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</si>
  <si>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</si>
  <si>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</si>
  <si>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</si>
  <si>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</si>
  <si>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</si>
  <si>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</si>
  <si>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</si>
  <si>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</si>
  <si>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</si>
  <si>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</si>
  <si>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</si>
  <si>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</si>
  <si>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</si>
  <si>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</si>
  <si>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</si>
  <si>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</si>
  <si>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</si>
  <si>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</si>
  <si>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</si>
  <si>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</si>
  <si>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</si>
  <si>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</si>
  <si>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</si>
  <si>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</si>
  <si>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</si>
  <si>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</si>
  <si>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</si>
  <si>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</si>
  <si>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</si>
  <si>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</si>
  <si>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</si>
  <si>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</si>
  <si>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</si>
  <si>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</si>
  <si>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</si>
  <si>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</si>
  <si>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</si>
  <si>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</si>
  <si>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</si>
  <si>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</si>
  <si>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</si>
  <si>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</si>
  <si>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</si>
  <si>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</si>
  <si>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</si>
  <si>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</si>
  <si>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</si>
  <si>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</si>
  <si>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</si>
  <si>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</si>
  <si>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</si>
  <si>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</si>
  <si>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</si>
  <si>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</si>
  <si>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</si>
  <si>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</si>
  <si>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</si>
  <si>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</si>
  <si>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</si>
  <si>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</si>
  <si>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</si>
  <si>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</si>
  <si>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</si>
  <si>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</si>
  <si>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</si>
  <si>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</si>
  <si>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</si>
  <si>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</si>
  <si>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</si>
  <si>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</si>
  <si>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</si>
  <si>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</si>
  <si>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</si>
  <si>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</si>
  <si>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</si>
  <si>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</si>
  <si>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</si>
  <si>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</si>
  <si>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</si>
  <si>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</si>
  <si>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</si>
  <si>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</si>
  <si>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</si>
  <si>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</si>
  <si>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</si>
  <si>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</si>
  <si>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</si>
  <si>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</si>
  <si>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</si>
  <si>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</si>
  <si>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</si>
  <si>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</si>
  <si>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</si>
  <si>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</si>
  <si>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</si>
  <si>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</si>
  <si>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</si>
  <si>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</si>
  <si>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</si>
  <si>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</si>
  <si>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</si>
  <si>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</si>
  <si>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</si>
  <si>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</si>
  <si>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</si>
  <si>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</si>
  <si>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</si>
  <si>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</si>
  <si>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</si>
  <si>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</si>
  <si>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</si>
  <si>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</si>
  <si>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</si>
  <si>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</si>
  <si>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</si>
  <si>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</si>
  <si>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</si>
  <si>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</si>
  <si>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</si>
  <si>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</si>
  <si>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</si>
  <si>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</si>
  <si>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</si>
  <si>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</si>
  <si>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</si>
  <si>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</si>
  <si>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</si>
  <si>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</si>
  <si>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</si>
  <si>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</si>
  <si>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</si>
  <si>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</si>
  <si>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</si>
  <si>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</si>
  <si>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</si>
  <si>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</si>
  <si>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</si>
  <si>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</si>
  <si>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</si>
  <si>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</si>
  <si>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</si>
  <si>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</si>
  <si>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</si>
  <si>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</si>
  <si>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</si>
  <si>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</si>
  <si>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</si>
  <si>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</si>
  <si>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</si>
  <si>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</si>
  <si>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</si>
  <si>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</si>
  <si>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</si>
  <si>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</si>
  <si>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</si>
  <si>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</si>
  <si>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</si>
  <si>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</si>
  <si>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</si>
  <si>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</si>
  <si>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</si>
  <si>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</si>
  <si>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</si>
  <si>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</si>
  <si>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</si>
  <si>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</si>
  <si>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</si>
  <si>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</si>
  <si>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</si>
  <si>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</si>
  <si>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</si>
  <si>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</si>
  <si>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</si>
  <si>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</si>
  <si>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</si>
  <si>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</si>
  <si>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</si>
  <si>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</si>
  <si>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</si>
  <si>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</si>
  <si>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</si>
  <si>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</si>
  <si>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</si>
  <si>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</si>
  <si>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</si>
  <si>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</si>
  <si>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</si>
  <si>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</si>
  <si>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</si>
  <si>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</si>
  <si>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</si>
  <si>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</si>
  <si>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</si>
  <si>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</si>
  <si>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</si>
  <si>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</si>
  <si>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</si>
  <si>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</si>
  <si>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</si>
  <si>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</si>
  <si>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</si>
  <si>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</si>
  <si>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</si>
  <si>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</si>
  <si>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</si>
  <si>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</si>
  <si>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</si>
  <si>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</si>
  <si>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</si>
  <si>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</si>
  <si>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</si>
  <si>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</si>
  <si>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</si>
  <si>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</si>
  <si>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</si>
  <si>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</si>
  <si>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</si>
  <si>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</si>
  <si>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</si>
  <si>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</si>
  <si>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</si>
  <si>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</si>
  <si>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</si>
  <si>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</si>
  <si>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</si>
  <si>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</si>
  <si>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</si>
  <si>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</si>
  <si>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</si>
  <si>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</si>
  <si>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</si>
  <si>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</si>
  <si>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</si>
  <si>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</si>
  <si>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</si>
  <si>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</si>
  <si>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</si>
  <si>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</si>
  <si>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</si>
  <si>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</si>
  <si>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</si>
  <si>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</si>
  <si>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</si>
  <si>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</si>
  <si>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</si>
  <si>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</si>
  <si>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</si>
  <si>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</si>
  <si>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</si>
  <si>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</si>
  <si>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</si>
  <si>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</si>
  <si>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</si>
  <si>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</si>
  <si>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</si>
  <si>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</si>
  <si>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</si>
  <si>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</si>
  <si>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</si>
  <si>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</si>
  <si>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</si>
  <si>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</si>
  <si>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</si>
  <si>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</si>
  <si>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</si>
  <si>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</si>
  <si>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</si>
  <si>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</si>
  <si>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</si>
  <si>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</si>
  <si>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</si>
  <si>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</si>
  <si>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</si>
  <si>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</si>
  <si>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</si>
  <si>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</si>
  <si>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</si>
  <si>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</si>
  <si>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</si>
  <si>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</si>
  <si>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</si>
  <si>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</si>
  <si>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</si>
  <si>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</si>
  <si>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</si>
  <si>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</si>
  <si>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</si>
  <si>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</si>
  <si>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</si>
  <si>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</si>
  <si>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</si>
  <si>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</si>
  <si>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</si>
  <si>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</si>
  <si>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</si>
  <si>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</si>
  <si>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</si>
  <si>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</si>
  <si>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</si>
  <si>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</si>
  <si>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</si>
  <si>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</si>
  <si>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</si>
  <si>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</si>
  <si>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</si>
  <si>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</si>
  <si>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</si>
  <si>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</si>
  <si>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</si>
  <si>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</si>
  <si>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</si>
  <si>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</si>
  <si>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</si>
  <si>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</si>
  <si>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</si>
  <si>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</si>
  <si>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</si>
  <si>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</si>
  <si>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</si>
  <si>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</si>
  <si>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</si>
  <si>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</si>
  <si>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</si>
  <si>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</si>
  <si>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</si>
  <si>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</si>
  <si>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</si>
  <si>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</si>
  <si>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</si>
  <si>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</si>
  <si>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</si>
  <si>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</si>
  <si>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</si>
  <si>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</si>
  <si>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</si>
  <si>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</si>
  <si>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</si>
  <si>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</si>
  <si>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</si>
  <si>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</si>
  <si>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</si>
  <si>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</si>
  <si>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</si>
  <si>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</si>
  <si>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</si>
  <si>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</si>
  <si>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</si>
  <si>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</si>
  <si>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</si>
  <si>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</si>
  <si>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</si>
  <si>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</si>
  <si>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</si>
  <si>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</si>
  <si>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</si>
  <si>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</si>
  <si>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</si>
  <si>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</si>
  <si>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</si>
  <si>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</si>
  <si>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</si>
  <si>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</si>
  <si>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</si>
  <si>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</si>
  <si>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</si>
  <si>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</si>
  <si>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</si>
  <si>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</si>
  <si>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</si>
  <si>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</si>
  <si>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</si>
  <si>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</si>
  <si>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</si>
  <si>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</si>
  <si>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</si>
  <si>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</si>
  <si>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</si>
  <si>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</si>
  <si>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</si>
  <si>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</si>
  <si>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</si>
  <si>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</si>
  <si>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</si>
  <si>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</si>
  <si>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</si>
  <si>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</si>
  <si>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</si>
  <si>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</si>
  <si>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</si>
  <si>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</si>
  <si>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</si>
  <si>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</si>
  <si>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</si>
  <si>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</si>
  <si>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</si>
  <si>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</si>
  <si>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</si>
  <si>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</si>
  <si>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</si>
  <si>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</si>
  <si>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</si>
  <si>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</si>
  <si>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</si>
  <si>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</si>
  <si>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</si>
  <si>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</si>
  <si>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</si>
  <si>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</si>
  <si>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</si>
  <si>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</si>
  <si>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</si>
  <si>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</si>
  <si>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</si>
  <si>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</si>
  <si>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</si>
  <si>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</si>
  <si>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</si>
  <si>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</si>
  <si>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</si>
  <si>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</si>
  <si>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</si>
  <si>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</si>
  <si>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</si>
  <si>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</si>
  <si>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</si>
  <si>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</si>
  <si>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</si>
  <si>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</si>
  <si>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</si>
  <si>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</si>
  <si>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</si>
  <si>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</si>
  <si>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</si>
  <si>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</si>
  <si>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</si>
  <si>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</si>
  <si>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</si>
  <si>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</si>
  <si>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</si>
  <si>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</si>
  <si>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</si>
  <si>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</si>
  <si>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</si>
  <si>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</si>
  <si>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</si>
  <si>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</si>
  <si>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</si>
  <si>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</si>
  <si>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</si>
  <si>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</si>
  <si>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</si>
  <si>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</si>
  <si>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</si>
  <si>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</si>
  <si>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</si>
  <si>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</si>
  <si>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</si>
  <si>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</si>
  <si>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</si>
  <si>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</si>
  <si>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</si>
  <si>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</si>
  <si>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</si>
  <si>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</si>
  <si>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</si>
  <si>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</si>
  <si>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</si>
  <si>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</si>
  <si>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</si>
  <si>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</si>
  <si>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</si>
  <si>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</si>
  <si>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</si>
  <si>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</si>
  <si>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</si>
  <si>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</si>
  <si>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</si>
  <si>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</si>
  <si>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</si>
  <si>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</si>
  <si>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</si>
  <si>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</si>
  <si>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</si>
  <si>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</si>
  <si>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</si>
  <si>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</si>
  <si>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</si>
  <si>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</si>
  <si>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</si>
  <si>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</si>
  <si>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</si>
  <si>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</si>
  <si>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</si>
  <si>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</si>
  <si>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</si>
  <si>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</si>
  <si>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</si>
  <si>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</si>
  <si>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</si>
  <si>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</si>
  <si>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</si>
  <si>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</si>
  <si>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</si>
  <si>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</si>
  <si>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</si>
  <si>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</si>
  <si>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</si>
  <si>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</si>
  <si>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</si>
  <si>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</si>
  <si>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</si>
  <si>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</si>
  <si>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</si>
  <si>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</si>
  <si>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</si>
  <si>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</si>
  <si>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</si>
  <si>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</si>
  <si>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</si>
  <si>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</si>
  <si>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</si>
  <si>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</si>
  <si>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</si>
  <si>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</si>
  <si>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</si>
  <si>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</si>
  <si>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</si>
  <si>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</si>
  <si>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</si>
  <si>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</si>
  <si>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</si>
  <si>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</si>
  <si>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</si>
  <si>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</si>
  <si>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</si>
  <si>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</si>
  <si>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</si>
  <si>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</si>
  <si>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</si>
  <si>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</si>
  <si>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</si>
  <si>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</si>
  <si>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</si>
  <si>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</si>
  <si>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</si>
  <si>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</si>
  <si>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</si>
  <si>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</si>
  <si>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</si>
  <si>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</si>
  <si>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</si>
  <si>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</si>
  <si>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</si>
  <si>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</si>
  <si>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</si>
  <si>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</si>
  <si>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</si>
  <si>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</si>
  <si>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</si>
  <si>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</si>
  <si>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</si>
  <si>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</si>
  <si>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</si>
  <si>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</si>
  <si>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</si>
  <si>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</si>
  <si>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</si>
  <si>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</si>
  <si>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</si>
  <si>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</si>
  <si>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</si>
  <si>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</si>
  <si>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</si>
  <si>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</si>
  <si>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</si>
  <si>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</si>
  <si>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</si>
  <si>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</si>
  <si>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</si>
  <si>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</si>
  <si>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</si>
  <si>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</si>
  <si>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</si>
  <si>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</si>
  <si>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</si>
  <si>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</si>
  <si>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</si>
  <si>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</si>
  <si>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</si>
  <si>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</si>
  <si>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</si>
  <si>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</si>
  <si>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</si>
  <si>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</si>
  <si>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</si>
  <si>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</si>
  <si>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</si>
  <si>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</si>
  <si>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</si>
  <si>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</si>
  <si>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</si>
  <si>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</si>
  <si>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</si>
  <si>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</si>
  <si>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</si>
  <si>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</si>
  <si>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</si>
  <si>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</si>
  <si>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</si>
  <si>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</si>
  <si>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</si>
  <si>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</si>
  <si>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</si>
  <si>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</si>
  <si>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</si>
  <si>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</si>
  <si>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</si>
  <si>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</si>
  <si>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</si>
  <si>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</si>
  <si>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</si>
  <si>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</si>
  <si>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</si>
  <si>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</si>
  <si>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</si>
  <si>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</si>
  <si>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</si>
  <si>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</si>
  <si>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</si>
  <si>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</si>
  <si>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</si>
  <si>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</si>
  <si>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</si>
  <si>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</si>
  <si>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</si>
  <si>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</si>
  <si>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</si>
  <si>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</si>
  <si>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</si>
  <si>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</si>
  <si>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</si>
  <si>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</si>
  <si>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</si>
  <si>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</si>
  <si>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</si>
  <si>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</si>
  <si>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</si>
  <si>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</si>
  <si>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</si>
  <si>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</si>
  <si>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</si>
  <si>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</si>
  <si>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</si>
  <si>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</si>
  <si>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</si>
  <si>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</si>
  <si>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</si>
  <si>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</si>
  <si>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</si>
  <si>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</si>
  <si>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</si>
  <si>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</si>
  <si>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</si>
  <si>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</si>
  <si>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</si>
  <si>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</si>
  <si>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</si>
  <si>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</si>
  <si>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</si>
  <si>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</si>
  <si>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</si>
  <si>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</si>
  <si>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</si>
  <si>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</si>
  <si>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</si>
  <si>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</si>
  <si>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</si>
  <si>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</si>
  <si>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</si>
  <si>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</si>
  <si>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</si>
  <si>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</si>
  <si>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</si>
  <si>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</si>
  <si>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</si>
  <si>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</si>
  <si>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</si>
  <si>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</si>
  <si>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</si>
  <si>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</si>
  <si>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</si>
  <si>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</si>
  <si>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</si>
  <si>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</si>
  <si>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</si>
  <si>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</si>
  <si>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</si>
  <si>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</si>
  <si>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</si>
  <si>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</si>
  <si>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</si>
  <si>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</si>
  <si>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</si>
  <si>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</si>
  <si>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</si>
  <si>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</si>
  <si>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</si>
  <si>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</si>
  <si>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</si>
  <si>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</si>
  <si>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</si>
  <si>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</si>
  <si>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</si>
  <si>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</si>
  <si>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</si>
  <si>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</si>
  <si>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</si>
  <si>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</si>
  <si>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</si>
  <si>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</si>
  <si>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</si>
  <si>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</si>
  <si>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</si>
  <si>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</si>
  <si>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</si>
  <si>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</si>
  <si>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</si>
  <si>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</si>
  <si>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</si>
  <si>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</si>
  <si>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</si>
  <si>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</si>
  <si>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</si>
  <si>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</si>
  <si>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</si>
  <si>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</si>
  <si>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</si>
  <si>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</si>
  <si>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</si>
  <si>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</si>
  <si>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</si>
  <si>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</si>
  <si>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</si>
  <si>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</si>
  <si>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</si>
  <si>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</si>
  <si>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</si>
  <si>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</si>
  <si>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</si>
  <si>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</si>
  <si>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</si>
  <si>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</si>
  <si>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</si>
  <si>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</si>
  <si>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</si>
  <si>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</si>
  <si>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</si>
  <si>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</si>
  <si>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</si>
  <si>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</si>
  <si>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</si>
  <si>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</si>
  <si>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</si>
  <si>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</si>
  <si>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</si>
  <si>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</si>
  <si>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</si>
  <si>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</si>
  <si>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</si>
  <si>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</si>
  <si>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</si>
  <si>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</si>
  <si>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</si>
  <si>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</si>
  <si>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</si>
  <si>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</si>
  <si>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</si>
  <si>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</si>
  <si>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</si>
  <si>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</si>
  <si>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</si>
  <si>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</si>
  <si>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</si>
  <si>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</si>
  <si>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</si>
  <si>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</si>
  <si>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</si>
  <si>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</si>
  <si>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</si>
  <si>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</si>
  <si>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</si>
  <si>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</si>
  <si>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</si>
  <si>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</si>
  <si>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</si>
  <si>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</si>
  <si>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</si>
  <si>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</si>
  <si>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</si>
  <si>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</si>
  <si>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</si>
  <si>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</si>
  <si>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</si>
  <si>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</si>
  <si>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</si>
  <si>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</si>
  <si>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</si>
  <si>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</si>
  <si>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</si>
  <si>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</si>
  <si>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</si>
  <si>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</si>
  <si>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</si>
  <si>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</si>
  <si>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</si>
  <si>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</si>
  <si>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</si>
  <si>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</si>
  <si>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</si>
  <si>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</si>
  <si>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</si>
  <si>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</si>
  <si>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</si>
  <si>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</si>
  <si>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</si>
  <si>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</si>
  <si>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</si>
  <si>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</si>
  <si>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</si>
  <si>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</si>
  <si>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</si>
  <si>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</si>
  <si>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</si>
  <si>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</si>
  <si>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</si>
  <si>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</si>
  <si>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</si>
  <si>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</si>
  <si>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</si>
  <si>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</si>
  <si>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</si>
  <si>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</si>
  <si>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</si>
  <si>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</si>
  <si>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</si>
  <si>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</si>
  <si>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</si>
  <si>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</si>
  <si>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</si>
  <si>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</si>
  <si>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</si>
  <si>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</si>
  <si>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</si>
  <si>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</si>
  <si>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</si>
  <si>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</si>
  <si>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</si>
  <si>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</si>
  <si>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</si>
  <si>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</si>
  <si>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</si>
  <si>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</si>
  <si>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</si>
  <si>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</si>
  <si>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</si>
  <si>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</si>
  <si>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</si>
  <si>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</si>
  <si>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</si>
  <si>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</si>
  <si>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</si>
  <si>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</si>
  <si>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</si>
  <si>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</si>
  <si>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</si>
  <si>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</si>
  <si>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</si>
  <si>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</si>
  <si>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</si>
  <si>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</si>
  <si>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</si>
  <si>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</si>
  <si>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</si>
  <si>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</si>
  <si>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</si>
  <si>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</si>
  <si>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</si>
  <si>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</si>
  <si>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</si>
  <si>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</si>
  <si>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</si>
  <si>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</si>
  <si>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</si>
  <si>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</si>
  <si>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</si>
  <si>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</si>
  <si>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</si>
  <si>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</si>
  <si>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</si>
  <si>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</si>
  <si>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</si>
  <si>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</si>
  <si>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</si>
  <si>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</si>
  <si>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</si>
  <si>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</si>
  <si>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</si>
  <si>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</si>
  <si>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</si>
  <si>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</si>
  <si>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</si>
  <si>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</si>
  <si>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</si>
  <si>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</si>
  <si>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</si>
  <si>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</si>
  <si>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</si>
  <si>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</si>
  <si>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</si>
  <si>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</si>
  <si>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</si>
  <si>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</si>
  <si>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</si>
  <si>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</si>
  <si>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</si>
  <si>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</si>
  <si>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</si>
  <si>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</si>
  <si>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</si>
  <si>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</si>
  <si>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</si>
  <si>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</si>
  <si>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</si>
  <si>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</si>
  <si>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</si>
  <si>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</si>
  <si>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</si>
  <si>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</si>
  <si>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</si>
  <si>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</si>
  <si>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</si>
  <si>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</si>
  <si>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</si>
  <si>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</si>
  <si>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</si>
  <si>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</si>
  <si>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</si>
  <si>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</si>
  <si>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</si>
  <si>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</si>
  <si>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</si>
  <si>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</si>
  <si>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</si>
  <si>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</si>
  <si>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</si>
  <si>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</si>
  <si>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</si>
  <si>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</si>
  <si>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</si>
  <si>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</si>
  <si>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</si>
  <si>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</si>
  <si>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</si>
  <si>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</si>
  <si>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</si>
  <si>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</si>
  <si>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</si>
  <si>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</si>
  <si>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</si>
  <si>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</si>
  <si>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</si>
  <si>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</si>
  <si>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</si>
  <si>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</si>
  <si>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</si>
  <si>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</si>
  <si>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</si>
  <si>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</si>
  <si>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</si>
  <si>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</si>
  <si>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</si>
  <si>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</si>
  <si>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</si>
  <si>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</si>
  <si>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</si>
  <si>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</si>
  <si>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</si>
  <si>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</si>
  <si>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</si>
  <si>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</si>
  <si>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</si>
  <si>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</si>
  <si>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</si>
  <si>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</si>
  <si>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</si>
  <si>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</si>
  <si>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</si>
  <si>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</si>
  <si>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</si>
  <si>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</si>
  <si>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</si>
  <si>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</si>
  <si>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</si>
  <si>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</si>
  <si>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</si>
  <si>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</si>
  <si>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</si>
  <si>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</si>
  <si>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</si>
  <si>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</si>
  <si>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</si>
  <si>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</si>
  <si>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</si>
  <si>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</si>
  <si>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</si>
  <si>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</si>
  <si>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</si>
  <si>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</si>
  <si>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</si>
  <si>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</si>
  <si>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</si>
  <si>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</si>
  <si>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</si>
  <si>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</si>
  <si>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</si>
  <si>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</si>
  <si>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</si>
  <si>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</si>
  <si>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</si>
  <si>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</si>
  <si>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</si>
  <si>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</si>
  <si>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</si>
  <si>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</si>
  <si>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</si>
  <si>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</si>
  <si>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</si>
  <si>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</si>
  <si>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</si>
  <si>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</si>
  <si>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</si>
  <si>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</si>
  <si>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</si>
  <si>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</si>
  <si>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</si>
  <si>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</si>
  <si>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</si>
  <si>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</si>
  <si>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</si>
  <si>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</si>
  <si>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</si>
  <si>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</si>
  <si>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</si>
  <si>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</si>
  <si>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</si>
  <si>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</si>
  <si>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</si>
  <si>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</si>
  <si>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</si>
  <si>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</si>
  <si>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</si>
  <si>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</si>
  <si>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</si>
  <si>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</si>
  <si>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</si>
  <si>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</si>
  <si>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</si>
  <si>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</si>
  <si>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</si>
  <si>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</si>
  <si>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</si>
  <si>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</si>
  <si>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</si>
  <si>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</si>
  <si>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</si>
  <si>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</si>
  <si>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</si>
  <si>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</si>
  <si>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</si>
  <si>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</si>
  <si>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</si>
  <si>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</si>
  <si>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</si>
  <si>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</si>
  <si>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</si>
  <si>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</si>
  <si>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</si>
  <si>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</si>
  <si>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</si>
  <si>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</si>
  <si>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</si>
  <si>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</si>
  <si>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</si>
  <si>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</si>
  <si>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</si>
  <si>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</si>
  <si>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</si>
  <si>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</si>
  <si>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</si>
  <si>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</si>
  <si>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</si>
  <si>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</si>
  <si>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</si>
  <si>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</si>
  <si>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</si>
  <si>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</si>
  <si>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</si>
  <si>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</si>
  <si>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</si>
  <si>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</si>
  <si>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</si>
  <si>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</si>
  <si>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</si>
  <si>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</si>
  <si>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</si>
  <si>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</si>
  <si>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</si>
  <si>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</si>
  <si>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</si>
  <si>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</si>
  <si>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</si>
  <si>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</si>
  <si>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</si>
  <si>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</si>
  <si>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</si>
  <si>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</si>
  <si>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</si>
  <si>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</si>
  <si>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</si>
  <si>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</si>
  <si>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</si>
  <si>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</si>
  <si>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</si>
  <si>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</si>
  <si>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</si>
  <si>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</si>
  <si>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</si>
  <si>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</si>
  <si>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</si>
  <si>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</si>
  <si>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</si>
  <si>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</si>
  <si>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</si>
  <si>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</si>
  <si>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</si>
  <si>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</si>
  <si>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</si>
  <si>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</si>
  <si>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</si>
  <si>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</si>
  <si>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</si>
  <si>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</si>
  <si>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</si>
  <si>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</si>
  <si>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</si>
  <si>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</si>
  <si>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</si>
  <si>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</si>
  <si>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</si>
  <si>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</si>
  <si>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</si>
  <si>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</si>
  <si>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</si>
  <si>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</si>
  <si>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</si>
  <si>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</si>
  <si>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</si>
  <si>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</si>
  <si>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</si>
  <si>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</si>
  <si>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</si>
  <si>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</si>
  <si>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</si>
  <si>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</si>
  <si>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</si>
  <si>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</si>
  <si>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</si>
  <si>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</si>
  <si>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</si>
  <si>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</si>
  <si>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</si>
  <si>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</si>
  <si>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</si>
  <si>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</si>
  <si>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</si>
  <si>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</si>
  <si>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</si>
  <si>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</si>
  <si>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</si>
  <si>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</si>
  <si>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</si>
  <si>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</si>
  <si>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</si>
  <si>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</si>
  <si>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</si>
  <si>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</si>
  <si>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</si>
  <si>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</si>
  <si>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</si>
  <si>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</si>
  <si>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</si>
  <si>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</si>
  <si>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</si>
  <si>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</si>
  <si>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</si>
  <si>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</si>
  <si>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</si>
  <si>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</si>
  <si>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</si>
  <si>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</si>
  <si>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</si>
  <si>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</si>
  <si>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</si>
  <si>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</si>
  <si>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</si>
  <si>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</si>
  <si>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</si>
  <si>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</si>
  <si>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</si>
  <si>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</si>
  <si>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</si>
  <si>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</si>
  <si>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</si>
  <si>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</si>
  <si>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</si>
  <si>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</si>
  <si>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</si>
  <si>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</si>
  <si>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</si>
  <si>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</si>
  <si>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</si>
  <si>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</si>
  <si>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</si>
  <si>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</si>
  <si>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</si>
  <si>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</si>
  <si>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</si>
  <si>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</si>
  <si>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</si>
  <si>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</si>
  <si>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</si>
  <si>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</si>
  <si>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</si>
  <si>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</si>
  <si>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</si>
  <si>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</si>
  <si>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</si>
  <si>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</si>
  <si>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</si>
  <si>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</si>
  <si>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</si>
  <si>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</si>
  <si>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</si>
  <si>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</si>
  <si>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</si>
  <si>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</si>
  <si>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</si>
  <si>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</si>
  <si>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</si>
  <si>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</si>
  <si>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</si>
  <si>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</si>
  <si>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</si>
  <si>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</si>
  <si>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</si>
  <si>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</si>
  <si>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</si>
  <si>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</si>
  <si>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</si>
  <si>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</si>
  <si>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</si>
  <si>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</si>
  <si>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</si>
  <si>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</si>
  <si>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</si>
  <si>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</si>
  <si>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</si>
  <si>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</si>
  <si>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</si>
  <si>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</si>
  <si>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</si>
  <si>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</si>
  <si>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</si>
  <si>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</si>
  <si>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</si>
  <si>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</si>
  <si>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</si>
  <si>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</si>
  <si>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</si>
  <si>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</si>
  <si>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</si>
  <si>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</si>
  <si>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</si>
  <si>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</si>
  <si>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</si>
  <si>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</si>
  <si>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</si>
  <si>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</si>
  <si>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</si>
  <si>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</si>
  <si>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</si>
  <si>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</si>
  <si>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</si>
  <si>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</si>
  <si>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</si>
  <si>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</si>
  <si>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</si>
  <si>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</si>
  <si>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</si>
  <si>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</si>
  <si>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</si>
  <si>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</si>
  <si>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</si>
  <si>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</si>
  <si>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</si>
  <si>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</si>
  <si>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</si>
  <si>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</si>
  <si>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</si>
  <si>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</si>
  <si>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</si>
  <si>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</si>
  <si>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</si>
  <si>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</si>
  <si>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</si>
  <si>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</si>
  <si>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</si>
  <si>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</si>
  <si>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</si>
  <si>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</si>
  <si>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</si>
  <si>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</si>
  <si>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</si>
  <si>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</si>
  <si>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</si>
  <si>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</si>
  <si>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</si>
  <si>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</si>
  <si>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</si>
  <si>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</si>
  <si>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</si>
  <si>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</si>
  <si>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</si>
  <si>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</si>
  <si>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</si>
  <si>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</si>
  <si>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</si>
  <si>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</si>
  <si>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</si>
  <si>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</si>
  <si>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</si>
  <si>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</si>
  <si>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</si>
  <si>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</si>
  <si>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</si>
  <si>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</si>
  <si>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</si>
  <si>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</si>
  <si>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</si>
  <si>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</si>
  <si>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</si>
  <si>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</si>
  <si>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</si>
  <si>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</si>
  <si>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</si>
  <si>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</si>
  <si>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</si>
  <si>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</si>
  <si>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</si>
  <si>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</si>
  <si>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</si>
  <si>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</si>
  <si>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</si>
  <si>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</si>
  <si>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</si>
  <si>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</si>
  <si>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</si>
  <si>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</si>
  <si>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</si>
  <si>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</si>
  <si>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</si>
  <si>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</si>
  <si>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</si>
  <si>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</si>
  <si>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</si>
  <si>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</si>
  <si>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</si>
  <si>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</si>
  <si>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</si>
  <si>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</si>
  <si>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</si>
  <si>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</si>
  <si>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</si>
  <si>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</si>
  <si>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</si>
  <si>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</si>
  <si>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</si>
  <si>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</si>
  <si>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</si>
  <si>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</si>
  <si>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</si>
  <si>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</si>
  <si>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</si>
  <si>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</si>
  <si>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</si>
  <si>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</si>
  <si>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</si>
  <si>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</si>
  <si>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</si>
  <si>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</si>
  <si>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</si>
  <si>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</si>
  <si>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</si>
  <si>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</si>
  <si>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</si>
  <si>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</si>
  <si>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</si>
  <si>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</si>
  <si>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</si>
  <si>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</si>
  <si>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</si>
  <si>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</si>
  <si>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</si>
  <si>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</si>
  <si>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</si>
  <si>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</si>
  <si>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</si>
  <si>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</si>
  <si>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</si>
  <si>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</si>
  <si>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</si>
  <si>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</si>
  <si>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</si>
  <si>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</si>
  <si>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</si>
  <si>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</si>
  <si>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</si>
  <si>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</si>
  <si>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</si>
  <si>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</si>
  <si>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</si>
  <si>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</si>
  <si>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</si>
  <si>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</si>
  <si>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</si>
  <si>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</si>
  <si>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</si>
  <si>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</si>
  <si>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</si>
  <si>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</si>
  <si>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</si>
  <si>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</si>
  <si>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</si>
  <si>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</si>
  <si>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</si>
  <si>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</si>
  <si>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</si>
  <si>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</si>
  <si>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</si>
  <si>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</si>
  <si>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</si>
  <si>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</si>
  <si>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</si>
  <si>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</si>
  <si>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</si>
  <si>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</si>
  <si>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</si>
  <si>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</si>
  <si>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</si>
  <si>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</si>
  <si>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</si>
  <si>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</si>
  <si>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</si>
  <si>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</si>
  <si>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</si>
  <si>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</si>
  <si>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</si>
  <si>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</si>
  <si>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</si>
  <si>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</si>
  <si>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</si>
  <si>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</si>
  <si>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</si>
  <si>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</si>
  <si>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</si>
  <si>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</si>
  <si>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</si>
  <si>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</si>
  <si>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</si>
  <si>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</si>
  <si>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</si>
  <si>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</si>
  <si>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</si>
  <si>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</si>
  <si>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</si>
  <si>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</si>
  <si>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</si>
  <si>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</si>
  <si>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</si>
  <si>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</si>
  <si>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</si>
  <si>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</si>
  <si>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</si>
  <si>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</si>
  <si>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</si>
  <si>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</si>
  <si>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</si>
  <si>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</si>
  <si>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</si>
  <si>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</si>
  <si>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</si>
  <si>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</si>
  <si>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</si>
  <si>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</si>
  <si>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</si>
  <si>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</si>
  <si>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</si>
  <si>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</si>
  <si>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</si>
  <si>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</si>
  <si>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</si>
  <si>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</si>
  <si>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</si>
  <si>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</si>
  <si>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</si>
  <si>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</si>
  <si>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</si>
  <si>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</si>
  <si>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</si>
  <si>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</si>
  <si>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</si>
  <si>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</si>
  <si>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</si>
  <si>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</si>
  <si>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</si>
  <si>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</si>
  <si>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</si>
  <si>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</si>
  <si>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</si>
  <si>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</si>
  <si>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</si>
  <si>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</si>
  <si>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</si>
  <si>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</si>
  <si>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</si>
  <si>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</si>
  <si>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</si>
  <si>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</si>
  <si>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</si>
  <si>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</si>
  <si>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</si>
  <si>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</si>
  <si>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</si>
  <si>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</si>
  <si>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</si>
  <si>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</si>
  <si>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</si>
  <si>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</si>
  <si>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</si>
  <si>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</si>
  <si>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</si>
  <si>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</si>
  <si>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</si>
  <si>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</si>
  <si>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</si>
  <si>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</si>
  <si>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</si>
  <si>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</si>
  <si>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</si>
  <si>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</si>
  <si>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</si>
  <si>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</si>
  <si>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</si>
  <si>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</si>
  <si>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</si>
  <si>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</si>
  <si>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</si>
  <si>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</si>
  <si>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</si>
  <si>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</si>
  <si>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</si>
  <si>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</si>
  <si>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</si>
  <si>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</si>
  <si>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</si>
  <si>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</si>
  <si>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</si>
  <si>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</si>
  <si>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</si>
  <si>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</si>
  <si>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</si>
  <si>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</si>
  <si>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</si>
  <si>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</si>
  <si>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</si>
  <si>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</si>
  <si>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</si>
  <si>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</si>
  <si>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</si>
  <si>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</si>
  <si>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</si>
  <si>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</si>
  <si>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</si>
  <si>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</si>
  <si>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</si>
  <si>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</si>
  <si>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</si>
  <si>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</si>
  <si>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</si>
  <si>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</si>
  <si>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</si>
  <si>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</si>
  <si>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</si>
  <si>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</si>
  <si>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</si>
  <si>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</si>
  <si>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</si>
  <si>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</si>
  <si>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</si>
  <si>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</si>
  <si>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</si>
  <si>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</si>
  <si>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</si>
  <si>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</si>
  <si>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</si>
  <si>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</si>
  <si>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</si>
  <si>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</si>
  <si>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</si>
  <si>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</si>
  <si>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</si>
  <si>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</si>
  <si>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</si>
  <si>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</si>
  <si>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</si>
  <si>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</si>
  <si>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</si>
  <si>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</si>
  <si>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</si>
  <si>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</si>
  <si>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</si>
  <si>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</si>
  <si>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</si>
  <si>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</si>
  <si>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</si>
  <si>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</si>
  <si>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</si>
  <si>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</si>
  <si>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</si>
  <si>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</si>
  <si>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</si>
  <si>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</si>
  <si>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</si>
  <si>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</si>
  <si>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</si>
  <si>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</si>
  <si>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</si>
  <si>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</si>
  <si>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</si>
  <si>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</si>
  <si>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</si>
  <si>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</si>
  <si>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</si>
  <si>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</si>
  <si>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</si>
  <si>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</si>
  <si>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</si>
  <si>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</si>
  <si>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</si>
  <si>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</si>
  <si>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</si>
  <si>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</si>
  <si>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</si>
  <si>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</si>
  <si>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</si>
  <si>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</si>
  <si>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</si>
  <si>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</si>
  <si>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</si>
  <si>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</si>
  <si>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</si>
  <si>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</si>
  <si>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</si>
  <si>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</si>
  <si>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</si>
  <si>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</si>
  <si>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</si>
  <si>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</si>
  <si>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</si>
  <si>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</si>
  <si>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</si>
  <si>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</si>
  <si>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</si>
  <si>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</si>
  <si>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</si>
  <si>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</si>
  <si>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</si>
  <si>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</si>
  <si>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</si>
  <si>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</si>
  <si>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</si>
  <si>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</si>
  <si>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</si>
  <si>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</si>
  <si>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</si>
  <si>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</si>
  <si>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</si>
  <si>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</si>
  <si>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</si>
  <si>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</si>
  <si>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</si>
  <si>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</si>
  <si>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</si>
  <si>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</si>
  <si>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</si>
  <si>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</si>
  <si>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</si>
  <si>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</si>
  <si>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</si>
  <si>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</si>
  <si>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</si>
  <si>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</si>
  <si>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</si>
  <si>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</si>
  <si>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</si>
  <si>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</si>
  <si>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</si>
  <si>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</si>
  <si>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</si>
  <si>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</si>
  <si>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</si>
  <si>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</si>
  <si>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</si>
  <si>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</si>
  <si>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</si>
  <si>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</si>
  <si>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</si>
  <si>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</si>
  <si>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</si>
  <si>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</si>
  <si>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</si>
  <si>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</si>
  <si>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</si>
  <si>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</si>
  <si>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</si>
  <si>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</si>
  <si>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</si>
  <si>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</si>
  <si>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</si>
  <si>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</si>
  <si>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</si>
  <si>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</si>
  <si>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</si>
  <si>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</si>
  <si>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</si>
  <si>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</si>
  <si>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</si>
  <si>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</si>
  <si>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</si>
  <si>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</si>
  <si>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</si>
  <si>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</si>
  <si>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</si>
  <si>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</si>
  <si>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</si>
  <si>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</si>
  <si>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</si>
  <si>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</si>
  <si>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</si>
  <si>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</si>
  <si>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</si>
  <si>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</si>
  <si>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</si>
  <si>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</si>
  <si>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</si>
  <si>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</si>
  <si>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</si>
  <si>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</si>
  <si>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</si>
  <si>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</si>
  <si>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</si>
  <si>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</si>
  <si>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</si>
  <si>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</si>
  <si>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</si>
  <si>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</si>
  <si>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</si>
  <si>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</si>
  <si>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</si>
  <si>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</si>
  <si>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</si>
  <si>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</si>
  <si>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</si>
  <si>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</si>
  <si>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</si>
  <si>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</si>
  <si>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</si>
  <si>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</si>
  <si>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</si>
  <si>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</si>
  <si>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</si>
  <si>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</si>
  <si>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</si>
  <si>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</si>
  <si>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</si>
  <si>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</si>
  <si>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</si>
  <si>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</si>
  <si>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</si>
  <si>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</si>
  <si>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</si>
  <si>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</si>
  <si>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</si>
  <si>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</si>
  <si>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</si>
  <si>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</si>
  <si>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</si>
  <si>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</si>
  <si>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</si>
  <si>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</si>
  <si>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</si>
  <si>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</si>
  <si>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</si>
  <si>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</si>
  <si>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</si>
  <si>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</si>
  <si>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</si>
  <si>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</si>
  <si>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</si>
  <si>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</si>
  <si>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</si>
  <si>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</si>
  <si>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</si>
  <si>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</si>
  <si>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</si>
  <si>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</si>
  <si>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</si>
  <si>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</si>
  <si>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</si>
  <si>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</si>
  <si>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</si>
  <si>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</si>
  <si>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</si>
  <si>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</si>
  <si>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</si>
  <si>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</si>
  <si>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</si>
  <si>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</si>
  <si>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</si>
  <si>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</si>
  <si>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</si>
  <si>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</si>
  <si>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</si>
  <si>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</si>
  <si>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</si>
  <si>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</si>
  <si>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</si>
  <si>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</si>
  <si>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</si>
  <si>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</si>
  <si>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</si>
  <si>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</si>
  <si>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</si>
  <si>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</si>
  <si>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</si>
  <si>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</si>
  <si>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</si>
  <si>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</si>
  <si>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</si>
  <si>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</si>
  <si>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</si>
  <si>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</si>
  <si>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</si>
  <si>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</si>
  <si>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</si>
  <si>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</si>
  <si>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</si>
  <si>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</si>
  <si>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</si>
  <si>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</si>
  <si>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</si>
  <si>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</si>
  <si>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</si>
  <si>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</si>
  <si>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</si>
  <si>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</si>
  <si>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</si>
  <si>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</si>
  <si>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</si>
  <si>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</si>
  <si>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</si>
  <si>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</si>
  <si>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</si>
  <si>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</si>
  <si>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</si>
  <si>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</si>
  <si>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</si>
  <si>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</si>
  <si>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</si>
  <si>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</si>
  <si>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</si>
  <si>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</si>
  <si>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</si>
  <si>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</si>
  <si>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</si>
  <si>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</si>
  <si>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</si>
  <si>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</si>
  <si>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</si>
  <si>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</si>
  <si>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</si>
  <si>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</si>
  <si>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</si>
  <si>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</si>
  <si>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</si>
  <si>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</si>
  <si>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</si>
  <si>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</si>
  <si>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</si>
  <si>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</si>
  <si>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</si>
  <si>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</si>
  <si>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</si>
  <si>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</si>
  <si>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</si>
  <si>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</si>
  <si>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</si>
  <si>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</si>
  <si>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</si>
  <si>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</si>
  <si>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</si>
  <si>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</si>
  <si>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</si>
  <si>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</si>
  <si>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</si>
  <si>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</si>
  <si>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</si>
  <si>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</si>
  <si>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</si>
  <si>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</si>
  <si>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</si>
  <si>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</si>
  <si>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</si>
  <si>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</si>
  <si>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</si>
  <si>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</si>
  <si>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</si>
  <si>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</si>
  <si>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</si>
  <si>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</si>
  <si>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</si>
  <si>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</si>
  <si>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</si>
  <si>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</si>
  <si>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</si>
  <si>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</si>
  <si>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</si>
  <si>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</si>
  <si>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</si>
  <si>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</si>
  <si>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</si>
  <si>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</si>
  <si>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</si>
  <si>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</si>
  <si>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</si>
  <si>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</si>
  <si>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</si>
  <si>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</si>
  <si>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</si>
  <si>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</si>
  <si>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</si>
  <si>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</si>
  <si>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</si>
  <si>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</si>
  <si>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</si>
  <si>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</si>
  <si>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</si>
  <si>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</si>
  <si>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</si>
  <si>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</si>
  <si>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</si>
  <si>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</si>
  <si>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</si>
  <si>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</si>
  <si>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</si>
  <si>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</si>
  <si>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</si>
  <si>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</si>
  <si>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</si>
  <si>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</si>
  <si>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</si>
  <si>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</si>
  <si>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</si>
  <si>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</si>
  <si>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</si>
  <si>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</si>
  <si>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</si>
  <si>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</si>
  <si>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</si>
  <si>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</si>
  <si>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</si>
  <si>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</si>
  <si>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</si>
  <si>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</si>
  <si>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</si>
  <si>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</si>
  <si>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</si>
  <si>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</si>
  <si>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</si>
  <si>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</si>
  <si>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</si>
  <si>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</si>
  <si>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</si>
  <si>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</si>
  <si>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</si>
  <si>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</si>
  <si>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</si>
  <si>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</si>
  <si>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</si>
  <si>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</si>
  <si>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</si>
  <si>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</si>
  <si>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</si>
  <si>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</si>
  <si>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</si>
  <si>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</si>
  <si>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</si>
  <si>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</si>
  <si>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</si>
  <si>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</si>
  <si>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</si>
  <si>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</si>
  <si>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</si>
  <si>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</si>
  <si>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</si>
  <si>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</si>
  <si>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</si>
  <si>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</si>
  <si>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</si>
  <si>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</si>
  <si>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</si>
  <si>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</si>
  <si>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</si>
  <si>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</si>
  <si>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</si>
  <si>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</si>
  <si>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</si>
  <si>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</si>
  <si>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</si>
  <si>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</si>
  <si>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</si>
  <si>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</si>
  <si>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</si>
  <si>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</si>
  <si>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</si>
  <si>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</si>
  <si>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</si>
  <si>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</si>
  <si>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</si>
  <si>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</si>
  <si>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</si>
  <si>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</si>
  <si>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</si>
  <si>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</si>
  <si>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</si>
  <si>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</si>
  <si>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</si>
  <si>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</si>
  <si>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</si>
  <si>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</si>
  <si>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</si>
  <si>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</si>
  <si>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</si>
  <si>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</si>
  <si>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</si>
  <si>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</si>
  <si>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</si>
  <si>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</si>
  <si>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</si>
  <si>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</si>
  <si>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</si>
  <si>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</si>
  <si>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</si>
  <si>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</si>
  <si>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</si>
  <si>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</si>
  <si>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</si>
  <si>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</si>
  <si>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</si>
  <si>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</si>
  <si>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</si>
  <si>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</si>
  <si>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</si>
  <si>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</si>
  <si>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</si>
  <si>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</si>
  <si>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</si>
  <si>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</si>
  <si>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</si>
  <si>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</si>
  <si>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</si>
  <si>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</si>
  <si>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</si>
  <si>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</si>
  <si>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</si>
  <si>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</si>
  <si>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</si>
  <si>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</si>
  <si>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</si>
  <si>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</si>
  <si>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</si>
  <si>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</si>
  <si>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</si>
  <si>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</si>
  <si>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</si>
  <si>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</si>
  <si>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</si>
  <si>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</si>
  <si>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</si>
  <si>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</si>
  <si>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</si>
  <si>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</si>
  <si>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</si>
  <si>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</si>
  <si>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</si>
  <si>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</si>
  <si>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</si>
  <si>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</si>
  <si>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</si>
  <si>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</si>
  <si>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</si>
  <si>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</si>
  <si>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</si>
  <si>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</si>
  <si>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</si>
  <si>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</si>
  <si>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</si>
  <si>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</si>
  <si>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</si>
  <si>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</si>
  <si>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</si>
  <si>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</si>
  <si>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</si>
  <si>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</si>
  <si>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</si>
  <si>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</si>
  <si>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</si>
  <si>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</si>
  <si>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</si>
  <si>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</si>
  <si>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</si>
  <si>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</si>
  <si>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</si>
  <si>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</si>
  <si>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</si>
  <si>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</si>
  <si>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</si>
  <si>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</si>
  <si>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</si>
  <si>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</si>
  <si>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</si>
  <si>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</si>
  <si>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</si>
  <si>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</si>
  <si>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</si>
  <si>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</si>
  <si>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</si>
  <si>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</si>
  <si>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</si>
  <si>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</si>
  <si>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</si>
  <si>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</si>
  <si>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</si>
  <si>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</si>
  <si>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</si>
  <si>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</si>
  <si>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</si>
  <si>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</si>
  <si>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</si>
  <si>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</si>
  <si>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</si>
  <si>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</si>
  <si>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</si>
  <si>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</si>
  <si>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</si>
  <si>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</si>
  <si>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</si>
  <si>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</si>
  <si>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</si>
  <si>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</si>
  <si>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</si>
  <si>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</si>
  <si>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</si>
  <si>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</si>
  <si>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</si>
  <si>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</si>
  <si>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</si>
  <si>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</si>
  <si>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</si>
  <si>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</si>
  <si>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</si>
  <si>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</si>
  <si>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</si>
  <si>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</si>
  <si>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</si>
  <si>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</si>
  <si>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</si>
  <si>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</si>
  <si>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</si>
  <si>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</si>
  <si>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</si>
  <si>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</si>
  <si>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</si>
  <si>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</si>
  <si>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</si>
  <si>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</si>
  <si>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</si>
  <si>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</si>
  <si>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</si>
  <si>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</si>
  <si>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</si>
  <si>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</si>
  <si>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</si>
  <si>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</si>
  <si>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</si>
  <si>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</si>
  <si>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</si>
  <si>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</si>
  <si>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</si>
  <si>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</si>
  <si>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</si>
  <si>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</si>
  <si>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</si>
  <si>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</si>
  <si>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</si>
  <si>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</si>
  <si>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</si>
  <si>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</si>
  <si>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</si>
  <si>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</si>
  <si>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</si>
  <si>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</si>
  <si>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</si>
  <si>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</si>
  <si>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</si>
  <si>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</si>
  <si>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</si>
  <si>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</si>
  <si>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</si>
  <si>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</si>
  <si>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</si>
  <si>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</si>
  <si>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</si>
  <si>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</si>
  <si>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</si>
  <si>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</si>
  <si>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</si>
  <si>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</si>
  <si>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</si>
  <si>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</si>
  <si>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</si>
  <si>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</si>
  <si>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</si>
  <si>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</si>
  <si>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</si>
  <si>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</si>
  <si>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</si>
  <si>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</si>
  <si>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</si>
  <si>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</si>
  <si>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</si>
  <si>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</si>
  <si>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</si>
  <si>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</si>
  <si>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</si>
  <si>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</si>
  <si>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</si>
  <si>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</si>
  <si>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</si>
  <si>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</si>
  <si>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</si>
  <si>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</si>
  <si>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</si>
  <si>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</si>
  <si>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</si>
  <si>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</si>
  <si>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</si>
  <si>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</si>
  <si>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</si>
  <si>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</si>
  <si>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</si>
  <si>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</si>
  <si>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</si>
  <si>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</si>
  <si>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</si>
  <si>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</si>
  <si>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</si>
  <si>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</si>
  <si>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</si>
  <si>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</si>
  <si>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</si>
  <si>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</si>
  <si>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</si>
  <si>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</si>
  <si>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</si>
  <si>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</si>
  <si>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</si>
  <si>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</si>
  <si>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</si>
  <si>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</si>
  <si>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</si>
  <si>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</si>
  <si>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</si>
  <si>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</si>
  <si>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</si>
  <si>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</si>
  <si>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</si>
  <si>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</si>
  <si>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</si>
  <si>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</si>
  <si>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</si>
  <si>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</si>
  <si>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</si>
  <si>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</si>
  <si>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</si>
  <si>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</si>
  <si>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</si>
  <si>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</si>
  <si>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</si>
  <si>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</si>
  <si>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</si>
  <si>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</si>
  <si>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</si>
  <si>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</si>
  <si>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</si>
  <si>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</si>
  <si>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</si>
  <si>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</si>
  <si>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</si>
  <si>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</si>
  <si>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</si>
  <si>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</si>
  <si>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</si>
  <si>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</si>
  <si>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</si>
  <si>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</si>
  <si>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</si>
  <si>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</si>
  <si>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</si>
  <si>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</si>
  <si>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</si>
  <si>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</si>
  <si>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</si>
  <si>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</si>
  <si>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</si>
  <si>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</si>
  <si>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</si>
  <si>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</si>
  <si>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</si>
  <si>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</si>
  <si>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</si>
  <si>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</si>
  <si>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</si>
  <si>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</si>
  <si>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</si>
  <si>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</si>
  <si>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</si>
  <si>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</si>
  <si>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</si>
  <si>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</si>
  <si>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</si>
  <si>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</si>
  <si>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</si>
  <si>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</si>
  <si>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</si>
  <si>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</si>
  <si>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</si>
  <si>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</si>
  <si>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</si>
  <si>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</si>
  <si>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</si>
  <si>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</si>
  <si>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</si>
  <si>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</si>
  <si>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</si>
  <si>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</si>
  <si>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</si>
  <si>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</si>
  <si>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</si>
  <si>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</si>
  <si>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</si>
  <si>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</si>
  <si>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</si>
  <si>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</si>
  <si>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</si>
  <si>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</si>
  <si>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</si>
  <si>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</si>
  <si>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</si>
  <si>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</si>
  <si>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</si>
  <si>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</si>
  <si>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</si>
  <si>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</si>
  <si>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</si>
  <si>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</si>
  <si>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</si>
  <si>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</si>
  <si>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</si>
  <si>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</si>
  <si>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</si>
  <si>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</si>
  <si>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</si>
  <si>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</si>
  <si>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</si>
  <si>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</si>
  <si>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</si>
  <si>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</si>
  <si>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</si>
  <si>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</si>
  <si>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</si>
  <si>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</si>
  <si>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</si>
  <si>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</si>
  <si>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</si>
  <si>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</si>
  <si>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</si>
  <si>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</si>
  <si>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</si>
  <si>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</si>
  <si>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</si>
  <si>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</si>
  <si>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</si>
  <si>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</si>
  <si>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</si>
  <si>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</si>
  <si>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</si>
  <si>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</si>
  <si>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</si>
  <si>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</si>
  <si>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</si>
  <si>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</si>
  <si>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</si>
  <si>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</si>
  <si>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</si>
  <si>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</si>
  <si>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</si>
  <si>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</si>
  <si>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</si>
  <si>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</si>
  <si>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</si>
  <si>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</si>
  <si>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</si>
  <si>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</si>
  <si>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</si>
  <si>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</si>
  <si>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</si>
  <si>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</si>
  <si>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</si>
  <si>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</si>
  <si>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</si>
  <si>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</si>
  <si>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</si>
  <si>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</si>
  <si>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</si>
  <si>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</si>
  <si>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</si>
  <si>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</si>
  <si>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</si>
  <si>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</si>
  <si>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</si>
  <si>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</si>
  <si>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</si>
  <si>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</si>
  <si>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</si>
  <si>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</si>
  <si>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</si>
  <si>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</si>
  <si>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</si>
  <si>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</si>
  <si>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</si>
  <si>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</si>
  <si>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</si>
  <si>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</si>
  <si>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</si>
  <si>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</si>
  <si>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</si>
  <si>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</si>
  <si>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</si>
  <si>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</si>
  <si>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</si>
  <si>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</si>
  <si>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</si>
  <si>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</si>
  <si>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</si>
  <si>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</si>
  <si>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</si>
  <si>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</si>
  <si>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</si>
  <si>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</si>
  <si>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</si>
  <si>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</si>
  <si>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</si>
  <si>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</si>
  <si>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</si>
  <si>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</si>
  <si>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</si>
  <si>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</si>
  <si>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</si>
  <si>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</si>
  <si>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</si>
  <si>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</si>
  <si>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</si>
  <si>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</si>
  <si>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</si>
  <si>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</si>
  <si>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</si>
  <si>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</si>
  <si>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</si>
  <si>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</si>
  <si>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</si>
  <si>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</si>
  <si>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</si>
  <si>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</si>
  <si>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</si>
  <si>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</si>
  <si>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</si>
  <si>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</si>
  <si>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</si>
  <si>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</si>
  <si>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</si>
  <si>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</si>
  <si>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</si>
  <si>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</si>
  <si>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</si>
  <si>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</si>
  <si>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</si>
  <si>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</si>
  <si>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</si>
  <si>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</si>
  <si>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</si>
  <si>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</si>
  <si>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</si>
  <si>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</si>
  <si>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</si>
  <si>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</si>
  <si>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</si>
  <si>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</si>
  <si>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</si>
  <si>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</si>
  <si>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</si>
  <si>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</si>
  <si>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</si>
  <si>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</si>
  <si>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</si>
  <si>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</si>
  <si>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</si>
  <si>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</si>
  <si>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</si>
  <si>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</si>
  <si>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</si>
  <si>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</si>
  <si>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</si>
  <si>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</si>
  <si>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</si>
  <si>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</si>
  <si>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</si>
  <si>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</si>
  <si>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</si>
  <si>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</si>
  <si>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</si>
  <si>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</si>
  <si>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</si>
  <si>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</si>
  <si>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</si>
  <si>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</si>
  <si>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</si>
  <si>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</si>
  <si>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</si>
  <si>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</si>
  <si>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</si>
  <si>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</si>
  <si>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</si>
  <si>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</si>
  <si>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</si>
  <si>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</si>
  <si>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</si>
  <si>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</si>
  <si>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</si>
  <si>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</si>
  <si>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</si>
  <si>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</si>
  <si>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</si>
  <si>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</si>
  <si>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</si>
  <si>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</si>
  <si>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</si>
  <si>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</si>
  <si>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</si>
  <si>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</si>
  <si>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</si>
  <si>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</si>
  <si>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</si>
  <si>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</si>
  <si>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</si>
  <si>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</si>
  <si>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</si>
  <si>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</si>
  <si>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</si>
  <si>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</si>
  <si>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</si>
  <si>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</si>
  <si>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</si>
  <si>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</si>
  <si>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</si>
  <si>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</si>
  <si>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</si>
  <si>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</si>
  <si>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</si>
  <si>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</si>
  <si>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</si>
  <si>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</si>
  <si>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</si>
  <si>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</si>
  <si>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</si>
  <si>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</si>
  <si>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</si>
  <si>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</si>
  <si>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</si>
  <si>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</si>
  <si>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</si>
  <si>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</si>
  <si>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</si>
  <si>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</si>
  <si>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</si>
  <si>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</si>
  <si>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</si>
  <si>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</si>
  <si>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</si>
  <si>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</si>
  <si>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</si>
  <si>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</si>
  <si>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</si>
  <si>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</si>
  <si>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</si>
  <si>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</si>
  <si>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</si>
  <si>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</si>
  <si>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</si>
  <si>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</si>
  <si>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</si>
  <si>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</si>
  <si>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</si>
  <si>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</si>
  <si>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</si>
  <si>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</si>
  <si>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</si>
  <si>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</si>
  <si>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</si>
  <si>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</si>
  <si>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</si>
  <si>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</si>
  <si>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</si>
  <si>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</si>
  <si>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</si>
  <si>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</si>
  <si>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</si>
  <si>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</si>
  <si>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</si>
  <si>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</si>
  <si>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</si>
  <si>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</si>
  <si>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</si>
  <si>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</si>
  <si>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</si>
  <si>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</si>
  <si>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</si>
  <si>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</si>
  <si>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</si>
  <si>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</si>
  <si>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</si>
  <si>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</si>
  <si>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</si>
  <si>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</si>
  <si>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</si>
  <si>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</si>
  <si>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</si>
  <si>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</si>
  <si>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</si>
  <si>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</si>
  <si>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</si>
  <si>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</si>
  <si>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</si>
  <si>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</si>
  <si>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</si>
  <si>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</si>
  <si>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</si>
  <si>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</si>
  <si>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</si>
  <si>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</si>
  <si>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</si>
  <si>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</si>
  <si>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</si>
  <si>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</si>
  <si>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</si>
  <si>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</si>
  <si>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</si>
  <si>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</si>
  <si>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</si>
  <si>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</si>
  <si>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</si>
  <si>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</si>
  <si>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</si>
  <si>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</si>
  <si>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</si>
  <si>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</si>
  <si>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</si>
  <si>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</si>
  <si>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</si>
  <si>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</si>
  <si>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</si>
  <si>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</si>
  <si>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</si>
  <si>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</si>
  <si>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</si>
  <si>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</si>
  <si>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</si>
  <si>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</si>
  <si>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</si>
  <si>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</si>
  <si>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</si>
  <si>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</si>
  <si>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</si>
  <si>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</si>
  <si>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</si>
  <si>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</si>
  <si>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</si>
  <si>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</si>
  <si>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</si>
  <si>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</si>
  <si>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</si>
  <si>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</si>
  <si>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</si>
  <si>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</si>
  <si>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</si>
  <si>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</si>
  <si>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</si>
  <si>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</si>
  <si>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</si>
  <si>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</si>
  <si>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</si>
  <si>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</si>
  <si>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</si>
  <si>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</si>
  <si>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</si>
  <si>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</si>
  <si>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</si>
  <si>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</si>
  <si>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</si>
  <si>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</si>
  <si>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</si>
  <si>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</si>
  <si>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</si>
  <si>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</si>
  <si>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</si>
  <si>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</si>
  <si>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</si>
  <si>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</si>
  <si>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</si>
  <si>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</si>
  <si>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</si>
  <si>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</si>
  <si>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</si>
  <si>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</si>
  <si>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</si>
  <si>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</si>
  <si>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</si>
  <si>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</si>
  <si>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</si>
  <si>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</si>
  <si>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</si>
  <si>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</si>
  <si>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</si>
  <si>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</si>
  <si>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</si>
  <si>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</si>
  <si>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</si>
  <si>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</si>
  <si>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</si>
  <si>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</si>
  <si>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</si>
  <si>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</si>
  <si>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</si>
  <si>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</si>
  <si>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</si>
  <si>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</si>
  <si>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</si>
  <si>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</si>
  <si>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</si>
  <si>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</si>
  <si>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</si>
  <si>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</si>
  <si>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</si>
  <si>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</si>
  <si>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</si>
  <si>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</si>
  <si>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</si>
  <si>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</si>
  <si>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</si>
  <si>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</si>
  <si>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</si>
  <si>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</si>
  <si>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</si>
  <si>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</si>
  <si>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</si>
  <si>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</si>
  <si>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</si>
  <si>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</si>
  <si>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</si>
  <si>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</si>
  <si>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</si>
  <si>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</si>
  <si>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</si>
  <si>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</si>
  <si>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</si>
  <si>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</si>
  <si>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</si>
  <si>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</si>
  <si>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</si>
  <si>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</si>
  <si>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</si>
  <si>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</si>
  <si>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</si>
  <si>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</si>
  <si>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</si>
  <si>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</si>
  <si>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</si>
  <si>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</si>
  <si>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</si>
  <si>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</si>
  <si>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</si>
  <si>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</si>
  <si>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</si>
  <si>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</si>
  <si>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</si>
  <si>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</si>
  <si>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</si>
  <si>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</si>
  <si>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</si>
  <si>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</si>
  <si>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</si>
  <si>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</si>
  <si>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</si>
  <si>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</si>
  <si>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</si>
  <si>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</si>
  <si>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</si>
  <si>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</si>
  <si>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</si>
  <si>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</si>
  <si>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</si>
  <si>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</si>
  <si>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</si>
  <si>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</si>
  <si>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</si>
  <si>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</si>
  <si>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</si>
  <si>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</si>
  <si>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</si>
  <si>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</si>
  <si>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</si>
  <si>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</si>
  <si>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</si>
  <si>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</si>
  <si>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</si>
  <si>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</si>
  <si>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</si>
  <si>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</si>
  <si>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</si>
  <si>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</si>
  <si>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</si>
  <si>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</si>
  <si>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</si>
  <si>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</si>
  <si>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</si>
  <si>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</si>
  <si>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</si>
  <si>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</si>
  <si>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</si>
  <si>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</si>
  <si>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</si>
  <si>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</si>
  <si>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</si>
  <si>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</si>
  <si>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</si>
  <si>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</si>
  <si>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</si>
  <si>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</si>
  <si>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</si>
  <si>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</si>
  <si>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</si>
  <si>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</si>
  <si>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</si>
  <si>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</si>
  <si>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</si>
  <si>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</si>
  <si>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</si>
  <si>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</si>
  <si>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</si>
  <si>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</si>
  <si>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</si>
  <si>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</si>
  <si>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</si>
  <si>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</si>
  <si>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</si>
  <si>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</si>
  <si>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</si>
  <si>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</si>
  <si>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</si>
  <si>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</si>
  <si>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</si>
  <si>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</si>
  <si>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</si>
  <si>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</si>
  <si>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</si>
  <si>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</si>
  <si>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</si>
  <si>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</si>
  <si>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</si>
  <si>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</si>
  <si>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</si>
  <si>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</si>
  <si>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</si>
  <si>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</si>
  <si>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</si>
  <si>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</si>
  <si>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</si>
  <si>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</si>
  <si>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</si>
  <si>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</si>
  <si>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</si>
  <si>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</si>
  <si>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</si>
  <si>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</si>
  <si>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</si>
  <si>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</si>
  <si>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</si>
  <si>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</si>
  <si>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</si>
  <si>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</si>
  <si>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</si>
  <si>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</si>
  <si>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</si>
  <si>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</si>
  <si>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</si>
  <si>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</si>
  <si>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</si>
  <si>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</si>
  <si>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</si>
  <si>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</si>
  <si>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</si>
  <si>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</si>
  <si>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</si>
  <si>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</si>
  <si>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</si>
  <si>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</si>
  <si>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</si>
  <si>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</si>
  <si>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</si>
  <si>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</si>
  <si>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</si>
  <si>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</si>
  <si>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</si>
  <si>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</si>
  <si>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</si>
  <si>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</si>
  <si>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</si>
  <si>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</si>
  <si>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</si>
  <si>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</si>
  <si>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</si>
  <si>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</si>
  <si>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</si>
  <si>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</si>
  <si>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</si>
  <si>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</si>
  <si>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</si>
  <si>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</si>
  <si>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</si>
  <si>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</si>
  <si>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</si>
  <si>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</si>
  <si>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</si>
  <si>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</si>
  <si>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</si>
  <si>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</si>
  <si>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</si>
  <si>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</si>
  <si>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</si>
  <si>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</si>
  <si>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</si>
  <si>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</si>
  <si>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</si>
  <si>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</si>
  <si>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</si>
  <si>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</si>
  <si>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</si>
  <si>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</si>
  <si>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</si>
  <si>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</si>
  <si>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</si>
  <si>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</si>
  <si>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</si>
  <si>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</si>
  <si>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</si>
  <si>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</si>
  <si>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</si>
  <si>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</si>
  <si>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</si>
  <si>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</si>
  <si>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</si>
  <si>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</si>
  <si>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</si>
  <si>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</si>
  <si>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</si>
  <si>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</si>
  <si>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</si>
  <si>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</si>
  <si>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</si>
  <si>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</si>
  <si>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</si>
  <si>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</si>
  <si>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</si>
  <si>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</si>
  <si>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</si>
  <si>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</si>
  <si>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</si>
  <si>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</si>
  <si>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</si>
  <si>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</si>
  <si>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</si>
  <si>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</si>
  <si>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</si>
  <si>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</si>
  <si>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</si>
  <si>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</si>
  <si>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</si>
  <si>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</si>
  <si>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</si>
  <si>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</si>
  <si>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</si>
  <si>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</si>
  <si>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</si>
  <si>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</si>
  <si>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</si>
  <si>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</si>
  <si>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</si>
  <si>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</si>
  <si>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</si>
  <si>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</si>
  <si>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</si>
  <si>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</si>
  <si>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</si>
  <si>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</si>
  <si>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</si>
  <si>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</si>
  <si>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</si>
  <si>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</si>
  <si>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</si>
  <si>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</si>
  <si>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</si>
  <si>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</si>
  <si>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</si>
  <si>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</si>
  <si>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</si>
  <si>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</si>
  <si>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</si>
  <si>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</si>
  <si>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</si>
  <si>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</si>
  <si>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</si>
  <si>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</si>
  <si>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</si>
  <si>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</si>
  <si>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</si>
  <si>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</si>
  <si>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</si>
  <si>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</si>
  <si>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</si>
  <si>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</si>
  <si>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</si>
  <si>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</si>
  <si>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</si>
  <si>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</si>
  <si>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</si>
  <si>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</si>
  <si>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</si>
  <si>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</si>
  <si>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</si>
  <si>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</si>
  <si>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</si>
  <si>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</si>
  <si>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</si>
  <si>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</si>
  <si>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</si>
  <si>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</si>
  <si>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</si>
  <si>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</si>
  <si>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</si>
  <si>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</si>
  <si>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</si>
  <si>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</si>
  <si>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</si>
  <si>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</si>
  <si>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</si>
  <si>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</si>
  <si>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</si>
  <si>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</si>
  <si>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</si>
  <si>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</si>
  <si>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</si>
  <si>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</si>
  <si>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</si>
  <si>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</si>
  <si>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</si>
  <si>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</si>
  <si>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</si>
  <si>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</si>
  <si>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</si>
  <si>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</si>
  <si>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</si>
  <si>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</si>
  <si>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</si>
  <si>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</si>
  <si>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</si>
  <si>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</si>
  <si>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</si>
  <si>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</si>
  <si>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</si>
  <si>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</si>
  <si>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</si>
  <si>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</si>
  <si>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</si>
  <si>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</si>
  <si>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</si>
  <si>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</si>
  <si>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</si>
  <si>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</si>
  <si>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</si>
  <si>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</si>
  <si>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</si>
  <si>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</si>
  <si>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</si>
  <si>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</si>
  <si>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</si>
  <si>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</si>
  <si>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</si>
  <si>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</si>
  <si>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</si>
  <si>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</si>
  <si>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</si>
  <si>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</si>
  <si>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</si>
  <si>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</si>
  <si>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</si>
  <si>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</si>
  <si>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</si>
  <si>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</si>
  <si>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</si>
  <si>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</si>
  <si>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</si>
  <si>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</si>
  <si>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</si>
  <si>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</si>
  <si>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</si>
  <si>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</si>
  <si>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</si>
  <si>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</si>
  <si>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</si>
  <si>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</si>
  <si>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</si>
  <si>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</si>
  <si>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</si>
  <si>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</si>
  <si>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</si>
  <si>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</si>
  <si>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</si>
  <si>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</si>
  <si>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</si>
  <si>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</si>
  <si>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</si>
  <si>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</si>
  <si>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</si>
  <si>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</si>
  <si>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</si>
  <si>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</si>
  <si>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</si>
  <si>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</si>
  <si>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</si>
  <si>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</si>
  <si>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</si>
  <si>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</si>
  <si>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</si>
  <si>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</si>
  <si>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</si>
  <si>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</si>
  <si>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</si>
  <si>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</si>
  <si>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</si>
  <si>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</si>
  <si>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</si>
  <si>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</si>
  <si>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</si>
  <si>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</si>
  <si>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</si>
  <si>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</si>
  <si>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</si>
  <si>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</si>
  <si>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</si>
  <si>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</si>
  <si>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</si>
  <si>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</si>
  <si>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</si>
  <si>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</si>
  <si>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</si>
  <si>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</si>
  <si>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</si>
  <si>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</si>
  <si>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</si>
  <si>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</si>
  <si>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</si>
  <si>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</si>
  <si>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</si>
  <si>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</si>
  <si>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</si>
  <si>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</si>
  <si>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</si>
  <si>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</si>
  <si>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</si>
  <si>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</si>
  <si>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</si>
  <si>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</si>
  <si>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</si>
  <si>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</si>
  <si>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</si>
  <si>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</si>
  <si>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</si>
  <si>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</si>
  <si>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</si>
  <si>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</si>
  <si>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</si>
  <si>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</si>
  <si>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</si>
  <si>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</si>
  <si>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</si>
  <si>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</si>
  <si>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</si>
  <si>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</si>
  <si>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</si>
  <si>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</si>
  <si>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</si>
  <si>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</si>
  <si>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</si>
  <si>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</si>
  <si>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</si>
  <si>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</si>
  <si>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</si>
  <si>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</si>
  <si>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</si>
  <si>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</si>
  <si>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</si>
  <si>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</si>
  <si>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</si>
  <si>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</si>
  <si>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</si>
  <si>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</si>
  <si>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</si>
  <si>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</si>
  <si>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</si>
  <si>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</si>
  <si>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</si>
  <si>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</si>
  <si>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</si>
  <si>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</si>
  <si>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</si>
  <si>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</si>
  <si>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</si>
  <si>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</si>
  <si>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</si>
  <si>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</si>
  <si>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</si>
  <si>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</si>
  <si>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</si>
  <si>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</si>
  <si>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</si>
  <si>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</si>
  <si>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</si>
  <si>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</si>
  <si>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</si>
  <si>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</si>
  <si>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</si>
  <si>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</si>
  <si>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</si>
  <si>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</si>
  <si>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</si>
  <si>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</si>
  <si>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</si>
  <si>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</si>
  <si>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</si>
  <si>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</si>
  <si>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</si>
  <si>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</si>
  <si>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</si>
  <si>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</si>
  <si>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</si>
  <si>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</si>
  <si>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</si>
  <si>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</si>
  <si>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</si>
  <si>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</si>
  <si>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</si>
  <si>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</si>
  <si>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</si>
  <si>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</si>
  <si>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</si>
  <si>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</si>
  <si>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</si>
  <si>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</si>
  <si>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</si>
  <si>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</si>
  <si>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</si>
  <si>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</si>
  <si>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</si>
  <si>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</si>
  <si>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</si>
  <si>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</si>
  <si>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</si>
  <si>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</si>
  <si>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</si>
  <si>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</si>
  <si>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</si>
  <si>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</si>
  <si>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</si>
  <si>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</si>
  <si>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</si>
  <si>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</si>
  <si>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</si>
  <si>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</si>
  <si>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</si>
  <si>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</si>
  <si>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</si>
  <si>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</si>
  <si>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</si>
  <si>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</si>
  <si>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</si>
  <si>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</si>
  <si>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</si>
  <si>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</si>
  <si>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</si>
  <si>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</si>
  <si>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</si>
  <si>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</si>
  <si>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</si>
  <si>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</si>
  <si>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</si>
  <si>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</si>
  <si>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</si>
  <si>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</si>
  <si>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</si>
  <si>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</si>
  <si>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</si>
  <si>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</si>
  <si>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</si>
  <si>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</si>
  <si>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</si>
  <si>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</si>
  <si>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</si>
  <si>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</si>
  <si>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</si>
  <si>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</si>
  <si>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</si>
  <si>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</si>
  <si>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</si>
  <si>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</si>
  <si>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</si>
  <si>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</si>
  <si>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</si>
  <si>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</si>
  <si>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</si>
  <si>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</si>
  <si>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</si>
  <si>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</si>
  <si>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</si>
  <si>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</si>
  <si>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</si>
  <si>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</si>
  <si>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</si>
  <si>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</si>
  <si>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</si>
  <si>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</si>
  <si>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</si>
  <si>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</si>
  <si>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</si>
  <si>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</si>
  <si>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</si>
  <si>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</si>
  <si>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</si>
  <si>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</si>
  <si>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</si>
  <si>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</si>
  <si>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</si>
  <si>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</si>
  <si>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</si>
  <si>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</si>
  <si>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</si>
  <si>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</si>
  <si>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</si>
  <si>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</si>
  <si>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</si>
  <si>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</si>
  <si>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</si>
  <si>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</si>
  <si>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</si>
  <si>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</si>
  <si>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</si>
  <si>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</si>
  <si>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</si>
  <si>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</si>
  <si>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</si>
  <si>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</si>
  <si>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</si>
  <si>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</si>
  <si>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</si>
  <si>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</si>
  <si>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</si>
  <si>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</si>
  <si>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</si>
  <si>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</si>
  <si>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</si>
  <si>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</si>
  <si>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</si>
  <si>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</si>
  <si>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</si>
  <si>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</si>
  <si>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</si>
  <si>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</si>
  <si>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</si>
  <si>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</si>
  <si>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</si>
  <si>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</si>
  <si>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</si>
  <si>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</si>
  <si>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</si>
  <si>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</si>
  <si>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</si>
  <si>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</si>
  <si>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</si>
  <si>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</si>
  <si>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</si>
  <si>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</si>
  <si>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</si>
  <si>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</si>
  <si>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</si>
  <si>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</si>
  <si>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</si>
  <si>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</si>
  <si>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</si>
  <si>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</si>
  <si>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</si>
  <si>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</si>
  <si>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</si>
  <si>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</si>
  <si>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</si>
  <si>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</si>
  <si>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</si>
  <si>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</si>
  <si>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</si>
  <si>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</si>
  <si>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</si>
  <si>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</si>
  <si>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</si>
  <si>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</si>
  <si>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</si>
  <si>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</si>
  <si>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</si>
  <si>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</si>
  <si>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</si>
  <si>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</si>
  <si>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</si>
  <si>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</si>
  <si>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</si>
  <si>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</si>
  <si>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</si>
  <si>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</si>
  <si>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</si>
  <si>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</si>
  <si>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</si>
  <si>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</si>
  <si>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</si>
  <si>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</si>
  <si>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</si>
  <si>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</si>
  <si>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</si>
  <si>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</si>
  <si>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</si>
  <si>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</si>
  <si>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</si>
  <si>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</si>
  <si>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</si>
  <si>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</si>
  <si>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</si>
  <si>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</si>
  <si>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</si>
  <si>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</si>
  <si>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</si>
  <si>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</si>
  <si>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</si>
  <si>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</si>
  <si>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</si>
  <si>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</si>
  <si>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</si>
  <si>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</si>
  <si>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</si>
  <si>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</si>
  <si>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</si>
  <si>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</si>
  <si>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</si>
  <si>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</si>
  <si>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</si>
  <si>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</si>
  <si>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</si>
  <si>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</si>
  <si>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</si>
  <si>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</si>
  <si>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</si>
  <si>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</si>
  <si>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</si>
  <si>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</si>
  <si>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</si>
  <si>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</si>
  <si>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</si>
  <si>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</si>
  <si>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</si>
  <si>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</si>
  <si>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</si>
  <si>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</si>
  <si>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</si>
  <si>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</si>
  <si>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</si>
  <si>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</si>
  <si>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</si>
  <si>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</si>
  <si>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</si>
  <si>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</si>
  <si>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</si>
  <si>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</si>
  <si>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</si>
  <si>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</si>
  <si>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</si>
  <si>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</si>
  <si>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</si>
  <si>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</si>
  <si>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</si>
  <si>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</si>
  <si>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</si>
  <si>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</si>
  <si>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</si>
  <si>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</si>
  <si>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</si>
  <si>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</si>
  <si>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</si>
  <si>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</si>
  <si>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</si>
  <si>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</si>
  <si>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</si>
  <si>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</si>
  <si>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</si>
  <si>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</si>
  <si>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</si>
  <si>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</si>
  <si>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</si>
  <si>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</si>
  <si>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</si>
  <si>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</si>
  <si>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</si>
  <si>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</si>
  <si>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</si>
  <si>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</si>
  <si>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</si>
  <si>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</si>
  <si>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</si>
  <si>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</si>
  <si>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</si>
  <si>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</si>
  <si>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</si>
  <si>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</si>
  <si>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</si>
  <si>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</si>
  <si>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</si>
  <si>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</si>
  <si>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</si>
  <si>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</si>
  <si>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</si>
  <si>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</si>
  <si>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</si>
  <si>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</si>
  <si>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</si>
  <si>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</si>
  <si>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</si>
  <si>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</si>
  <si>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</si>
  <si>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</si>
  <si>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</si>
  <si>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</si>
  <si>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</si>
  <si>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</si>
  <si>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</si>
  <si>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</si>
  <si>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</si>
  <si>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</si>
  <si>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</si>
  <si>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</si>
  <si>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</si>
  <si>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</si>
  <si>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</si>
  <si>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</si>
  <si>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</si>
  <si>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</si>
  <si>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</si>
  <si>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</si>
  <si>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</si>
  <si>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</si>
  <si>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</si>
  <si>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</si>
  <si>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</si>
  <si>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</si>
  <si>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</si>
  <si>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</si>
  <si>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</si>
  <si>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</si>
  <si>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</si>
  <si>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</si>
  <si>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</si>
  <si>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</si>
  <si>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</si>
  <si>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</si>
  <si>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</si>
  <si>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</si>
  <si>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</si>
  <si>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</si>
  <si>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</si>
  <si>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</si>
  <si>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</si>
  <si>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</si>
  <si>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</si>
  <si>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</si>
  <si>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</si>
  <si>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</si>
  <si>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</si>
  <si>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</si>
  <si>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</si>
  <si>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</si>
  <si>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</si>
  <si>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</si>
  <si>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</si>
  <si>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</si>
  <si>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</si>
  <si>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</si>
  <si>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</si>
  <si>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</si>
  <si>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</si>
  <si>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</si>
  <si>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</si>
  <si>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</si>
  <si>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</si>
  <si>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</si>
  <si>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</si>
  <si>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</si>
  <si>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</si>
  <si>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</si>
  <si>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</si>
  <si>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</si>
  <si>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</si>
  <si>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</si>
  <si>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</si>
  <si>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</si>
  <si>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</si>
  <si>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</si>
  <si>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</si>
  <si>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</si>
  <si>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</si>
  <si>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</si>
  <si>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</si>
  <si>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</si>
  <si>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</si>
  <si>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</si>
  <si>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</si>
  <si>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</si>
  <si>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</si>
  <si>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</si>
  <si>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</si>
  <si>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</si>
  <si>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</si>
  <si>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</si>
  <si>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</si>
  <si>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</si>
  <si>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</si>
  <si>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</si>
  <si>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</si>
  <si>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</si>
  <si>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</si>
  <si>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</si>
  <si>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</si>
  <si>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</si>
  <si>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</si>
  <si>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</si>
  <si>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</si>
  <si>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</si>
  <si>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</si>
  <si>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</si>
  <si>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</si>
  <si>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</si>
  <si>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</si>
  <si>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</si>
  <si>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</si>
  <si>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</si>
  <si>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</si>
  <si>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</si>
  <si>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</si>
  <si>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</si>
  <si>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</si>
  <si>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</si>
  <si>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</si>
  <si>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</si>
  <si>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</si>
  <si>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</si>
  <si>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</si>
  <si>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</si>
  <si>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</si>
  <si>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</si>
  <si>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</si>
  <si>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</si>
  <si>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</si>
  <si>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</si>
  <si>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</si>
  <si>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</si>
  <si>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</si>
  <si>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</si>
  <si>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</si>
  <si>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</si>
  <si>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</si>
  <si>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</si>
  <si>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</si>
  <si>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</si>
  <si>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</si>
  <si>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</si>
  <si>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</si>
  <si>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</si>
  <si>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</si>
  <si>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</si>
  <si>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</si>
  <si>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</si>
  <si>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</si>
  <si>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</si>
  <si>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</si>
  <si>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</si>
  <si>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</si>
  <si>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</si>
  <si>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</si>
  <si>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</si>
  <si>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</si>
  <si>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</si>
  <si>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</si>
  <si>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</si>
  <si>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</si>
  <si>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</si>
  <si>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</si>
  <si>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</si>
  <si>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</si>
  <si>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</si>
  <si>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</si>
  <si>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</si>
  <si>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</si>
  <si>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</si>
  <si>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</si>
  <si>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</si>
  <si>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</si>
  <si>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</si>
  <si>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</si>
  <si>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</si>
  <si>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</si>
  <si>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</si>
  <si>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</si>
  <si>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</si>
  <si>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</si>
  <si>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</si>
  <si>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</si>
  <si>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</si>
  <si>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</si>
  <si>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</si>
  <si>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</si>
  <si>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</si>
  <si>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</si>
  <si>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</si>
  <si>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</si>
  <si>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</si>
  <si>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</si>
  <si>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</si>
  <si>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</si>
  <si>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</si>
  <si>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</si>
  <si>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</si>
  <si>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</si>
  <si>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</si>
  <si>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</si>
  <si>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</si>
  <si>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</si>
  <si>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</si>
  <si>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</si>
  <si>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</si>
  <si>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</si>
  <si>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</si>
  <si>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</si>
  <si>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</si>
  <si>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</si>
  <si>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</si>
  <si>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</si>
  <si>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</si>
  <si>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</si>
  <si>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</si>
  <si>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</si>
  <si>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</si>
  <si>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</si>
  <si>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</si>
  <si>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</si>
  <si>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</si>
  <si>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</si>
  <si>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</si>
  <si>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</si>
  <si>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</si>
  <si>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</si>
  <si>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</si>
  <si>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</si>
  <si>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</si>
  <si>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</si>
  <si>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</si>
  <si>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</si>
  <si>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</si>
  <si>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</si>
  <si>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</si>
  <si>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</si>
  <si>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</si>
  <si>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</si>
  <si>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</si>
  <si>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</si>
  <si>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</si>
  <si>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</si>
  <si>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</si>
  <si>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</si>
  <si>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</si>
  <si>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</si>
  <si>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</si>
  <si>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</si>
  <si>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</si>
  <si>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</si>
  <si>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</si>
  <si>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</si>
  <si>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</si>
  <si>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</si>
  <si>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</si>
  <si>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</si>
  <si>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</si>
  <si>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</si>
  <si>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</si>
  <si>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</si>
  <si>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</si>
  <si>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</si>
  <si>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</si>
  <si>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</si>
  <si>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</si>
  <si>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</si>
  <si>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</si>
  <si>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</si>
  <si>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</si>
  <si>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</si>
  <si>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</si>
  <si>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</si>
  <si>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</si>
  <si>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</si>
  <si>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</si>
  <si>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</si>
  <si>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</si>
  <si>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</si>
  <si>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</si>
  <si>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</si>
  <si>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</si>
  <si>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</si>
  <si>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</si>
  <si>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</si>
  <si>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</si>
  <si>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</si>
  <si>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</si>
  <si>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</si>
  <si>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</si>
  <si>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</si>
  <si>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</si>
  <si>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</si>
  <si>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</si>
  <si>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</si>
  <si>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</si>
  <si>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</si>
  <si>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</si>
  <si>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</si>
  <si>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</si>
  <si>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</si>
  <si>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</si>
  <si>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</si>
  <si>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</si>
  <si>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</si>
  <si>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</si>
  <si>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</si>
  <si>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</si>
  <si>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</si>
  <si>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</si>
  <si>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</si>
  <si>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</si>
  <si>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</si>
  <si>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</si>
  <si>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</si>
  <si>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</si>
  <si>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</si>
  <si>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</si>
  <si>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</si>
  <si>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</si>
  <si>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</si>
  <si>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</si>
  <si>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</si>
  <si>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</si>
  <si>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</si>
  <si>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</si>
  <si>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</si>
  <si>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</si>
  <si>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</si>
  <si>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</si>
  <si>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</si>
  <si>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</si>
  <si>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</si>
  <si>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</si>
  <si>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</si>
  <si>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</si>
  <si>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</si>
  <si>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</si>
  <si>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</si>
  <si>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</si>
  <si>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</si>
  <si>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</si>
  <si>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</si>
  <si>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</si>
  <si>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</si>
  <si>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</si>
  <si>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</si>
  <si>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</si>
  <si>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</si>
  <si>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</si>
  <si>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</si>
  <si>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</si>
  <si>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</si>
  <si>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</si>
  <si>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</si>
  <si>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</si>
  <si>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</si>
  <si>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</si>
  <si>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</si>
  <si>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</si>
  <si>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</si>
  <si>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</si>
  <si>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</si>
  <si>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</si>
  <si>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</si>
  <si>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</si>
  <si>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</si>
  <si>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</si>
  <si>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</si>
  <si>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</si>
  <si>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</si>
  <si>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</si>
  <si>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</si>
  <si>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</si>
  <si>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</si>
  <si>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</si>
  <si>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</si>
  <si>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</si>
  <si>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</si>
  <si>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</si>
  <si>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</si>
  <si>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</si>
  <si>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</si>
  <si>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</si>
  <si>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</si>
  <si>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</si>
  <si>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</si>
  <si>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</si>
  <si>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</si>
  <si>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</si>
  <si>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</si>
  <si>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</si>
  <si>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</si>
  <si>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</si>
  <si>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</si>
  <si>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</si>
  <si>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</si>
  <si>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</si>
  <si>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</si>
  <si>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</si>
  <si>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</si>
  <si>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</si>
  <si>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</si>
  <si>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</si>
  <si>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</si>
  <si>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</si>
  <si>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</si>
  <si>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</si>
  <si>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</si>
  <si>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</si>
  <si>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</si>
  <si>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</si>
  <si>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</si>
  <si>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</si>
  <si>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</si>
  <si>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</si>
  <si>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</si>
  <si>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</si>
  <si>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</si>
  <si>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</si>
  <si>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</si>
  <si>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</si>
  <si>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</si>
  <si>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</si>
  <si>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</si>
  <si>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</si>
  <si>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</si>
  <si>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</si>
  <si>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</si>
  <si>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</si>
  <si>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</si>
  <si>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</si>
  <si>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</si>
  <si>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</si>
  <si>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</si>
  <si>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</si>
  <si>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</si>
  <si>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</si>
  <si>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</si>
  <si>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</si>
  <si>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</si>
  <si>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</si>
  <si>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</si>
  <si>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</si>
  <si>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</si>
  <si>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</si>
  <si>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</si>
  <si>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</si>
  <si>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</si>
  <si>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</si>
  <si>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</si>
  <si>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</si>
  <si>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</si>
  <si>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</si>
  <si>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</si>
  <si>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</si>
  <si>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</si>
  <si>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</si>
  <si>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</si>
  <si>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</si>
  <si>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</si>
  <si>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</si>
  <si>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</si>
  <si>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</si>
  <si>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</si>
  <si>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</si>
  <si>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</si>
  <si>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</si>
  <si>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</si>
  <si>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</si>
  <si>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</si>
  <si>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</si>
  <si>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</si>
  <si>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</si>
  <si>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</si>
  <si>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</si>
  <si>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</si>
  <si>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</si>
  <si>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</si>
  <si>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</si>
  <si>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</si>
  <si>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</si>
  <si>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</si>
  <si>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</si>
  <si>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</si>
  <si>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</si>
  <si>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</si>
  <si>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</si>
  <si>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</si>
  <si>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</si>
  <si>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</si>
  <si>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</si>
  <si>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</si>
  <si>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</si>
  <si>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</si>
  <si>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</si>
  <si>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</si>
  <si>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</si>
  <si>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</si>
  <si>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</si>
  <si>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</si>
  <si>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</si>
  <si>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</si>
  <si>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</si>
  <si>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</si>
  <si>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</si>
  <si>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</si>
  <si>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</si>
  <si>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</si>
  <si>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</si>
  <si>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</si>
  <si>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</si>
  <si>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</si>
  <si>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</si>
  <si>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</si>
  <si>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</si>
  <si>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</si>
  <si>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</si>
  <si>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</si>
  <si>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</si>
  <si>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</si>
  <si>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</si>
  <si>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</si>
  <si>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</si>
  <si>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</si>
  <si>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</si>
  <si>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</si>
  <si>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</si>
  <si>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</si>
  <si>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</si>
  <si>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</si>
  <si>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</si>
  <si>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</si>
  <si>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</si>
  <si>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</si>
  <si>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</si>
  <si>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</si>
  <si>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</si>
  <si>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</si>
  <si>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</si>
  <si>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</si>
  <si>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</si>
  <si>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</si>
  <si>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</si>
  <si>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</si>
  <si>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</si>
  <si>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</si>
  <si>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</si>
  <si>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</si>
  <si>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</si>
  <si>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</si>
  <si>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</si>
  <si>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</si>
  <si>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</si>
  <si>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</si>
  <si>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</si>
  <si>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</si>
  <si>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</si>
  <si>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</si>
  <si>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</si>
  <si>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</si>
  <si>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</si>
  <si>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</si>
  <si>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</si>
  <si>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</si>
  <si>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</si>
  <si>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</si>
  <si>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</si>
  <si>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</si>
  <si>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</si>
  <si>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</si>
  <si>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</si>
  <si>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</si>
  <si>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</si>
  <si>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</si>
  <si>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</si>
  <si>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</si>
  <si>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</si>
  <si>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</si>
  <si>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</si>
  <si>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</si>
  <si>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</si>
  <si>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</si>
  <si>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</si>
  <si>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</si>
  <si>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</si>
  <si>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</si>
  <si>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</si>
  <si>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</si>
  <si>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</si>
  <si>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</si>
  <si>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</si>
  <si>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</si>
  <si>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</si>
  <si>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</si>
  <si>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</si>
  <si>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</si>
  <si>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</si>
  <si>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</si>
  <si>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</si>
  <si>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</si>
  <si>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</si>
  <si>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</si>
  <si>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</si>
  <si>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</si>
  <si>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</si>
  <si>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</si>
  <si>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</si>
  <si>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</si>
  <si>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</si>
  <si>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</si>
  <si>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</si>
  <si>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</si>
  <si>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</si>
  <si>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</si>
  <si>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</si>
  <si>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</si>
  <si>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</si>
  <si>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</si>
  <si>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</si>
  <si>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</si>
  <si>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</si>
  <si>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</si>
  <si>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</si>
  <si>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</si>
  <si>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</si>
  <si>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</si>
  <si>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</si>
  <si>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</si>
  <si>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</si>
  <si>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</si>
  <si>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</si>
  <si>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</si>
  <si>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</si>
  <si>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</si>
  <si>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</si>
  <si>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</si>
  <si>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</si>
  <si>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</si>
  <si>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</si>
  <si>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</si>
  <si>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</si>
  <si>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</si>
  <si>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</si>
  <si>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</si>
  <si>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</si>
  <si>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</si>
  <si>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</si>
  <si>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</si>
  <si>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</si>
  <si>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</si>
  <si>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</si>
  <si>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</si>
  <si>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</si>
  <si>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</si>
  <si>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</si>
  <si>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</si>
  <si>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</si>
  <si>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</si>
  <si>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</si>
  <si>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</si>
  <si>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</si>
  <si>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</si>
  <si>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</si>
  <si>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</si>
  <si>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</si>
  <si>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</si>
  <si>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</si>
  <si>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</si>
  <si>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</si>
  <si>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</si>
  <si>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</si>
  <si>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</si>
  <si>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</si>
  <si>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</si>
  <si>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</si>
  <si>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</si>
  <si>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</si>
  <si>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</si>
  <si>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</si>
  <si>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</si>
  <si>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</si>
  <si>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</si>
  <si>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</si>
  <si>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</si>
  <si>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</si>
  <si>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</si>
  <si>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</si>
  <si>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</si>
  <si>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</si>
  <si>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</si>
  <si>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</si>
  <si>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</si>
  <si>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</si>
  <si>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</si>
  <si>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</si>
  <si>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</si>
  <si>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</si>
  <si>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</si>
  <si>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</si>
  <si>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</si>
  <si>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</si>
  <si>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</si>
  <si>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</si>
  <si>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</si>
  <si>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</si>
  <si>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</si>
  <si>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</si>
  <si>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</si>
  <si>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</si>
  <si>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</si>
  <si>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</si>
  <si>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</si>
  <si>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</si>
  <si>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</si>
  <si>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</si>
  <si>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</si>
  <si>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</si>
  <si>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</si>
  <si>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</si>
  <si>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</si>
  <si>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</si>
  <si>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</si>
  <si>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</si>
  <si>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</si>
  <si>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</si>
  <si>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</si>
  <si>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</si>
  <si>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</si>
  <si>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</si>
  <si>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</si>
  <si>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</si>
  <si>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</si>
  <si>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</si>
  <si>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</si>
  <si>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</si>
  <si>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</si>
  <si>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</si>
  <si>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</si>
  <si>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</si>
  <si>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</si>
  <si>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</si>
  <si>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</si>
  <si>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</si>
  <si>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</si>
  <si>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</si>
  <si>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</si>
  <si>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</si>
  <si>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</si>
  <si>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</si>
  <si>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</si>
  <si>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</si>
  <si>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</si>
  <si>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</si>
  <si>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</si>
  <si>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</si>
  <si>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</si>
  <si>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</si>
  <si>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</si>
  <si>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</si>
  <si>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</si>
  <si>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</si>
  <si>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</si>
  <si>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</si>
  <si>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</si>
  <si>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</si>
  <si>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</si>
  <si>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</si>
  <si>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</si>
  <si>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</si>
  <si>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</si>
  <si>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</si>
  <si>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</si>
  <si>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</si>
  <si>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</si>
  <si>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</si>
  <si>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</si>
  <si>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</si>
  <si>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</si>
  <si>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</si>
  <si>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</si>
  <si>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</si>
  <si>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</si>
  <si>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</si>
  <si>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</si>
  <si>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</si>
  <si>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</si>
  <si>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</si>
  <si>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</si>
  <si>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</si>
  <si>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</si>
  <si>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</si>
  <si>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</si>
  <si>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</si>
  <si>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</si>
  <si>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</si>
  <si>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</si>
  <si>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</si>
  <si>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</si>
  <si>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</si>
  <si>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</si>
  <si>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</si>
  <si>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</si>
  <si>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</si>
  <si>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</si>
  <si>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</si>
  <si>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</si>
  <si>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</si>
  <si>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</si>
  <si>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</si>
  <si>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</si>
  <si>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</si>
  <si>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</si>
  <si>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</si>
  <si>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</si>
  <si>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</si>
  <si>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</si>
  <si>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</si>
  <si>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</si>
  <si>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</si>
  <si>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</si>
  <si>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</si>
  <si>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</si>
  <si>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</si>
  <si>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</si>
  <si>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</si>
  <si>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</si>
  <si>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</si>
  <si>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</si>
  <si>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</si>
  <si>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</si>
  <si>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</si>
  <si>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</si>
  <si>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</si>
  <si>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</si>
  <si>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</si>
  <si>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</si>
  <si>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</si>
  <si>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</si>
  <si>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</si>
  <si>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</si>
  <si>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</si>
  <si>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</si>
  <si>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</si>
  <si>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</si>
  <si>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</si>
  <si>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</si>
  <si>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</si>
  <si>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</si>
  <si>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</si>
  <si>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</si>
  <si>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</si>
  <si>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</si>
  <si>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</si>
  <si>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</si>
  <si>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</si>
  <si>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</si>
  <si>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</si>
  <si>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</si>
  <si>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</si>
  <si>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</si>
  <si>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</si>
  <si>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</si>
  <si>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</si>
  <si>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</si>
  <si>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</si>
  <si>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</si>
  <si>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</si>
  <si>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</si>
  <si>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</si>
  <si>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</si>
  <si>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</si>
  <si>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</si>
  <si>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</si>
  <si>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</si>
  <si>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</si>
  <si>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</si>
  <si>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</si>
  <si>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</si>
  <si>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</si>
  <si>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</si>
  <si>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</si>
  <si>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</si>
  <si>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</si>
  <si>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</si>
  <si>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</si>
  <si>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</si>
  <si>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</si>
  <si>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</si>
  <si>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</si>
  <si>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</si>
  <si>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</si>
  <si>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</si>
  <si>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</si>
  <si>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</si>
  <si>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</si>
  <si>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</si>
  <si>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</si>
  <si>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</si>
  <si>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</si>
  <si>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</si>
  <si>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</si>
  <si>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</si>
  <si>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</si>
  <si>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</si>
  <si>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</si>
  <si>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</si>
  <si>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</si>
  <si>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</si>
  <si>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</si>
  <si>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</si>
  <si>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</si>
  <si>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</si>
  <si>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</si>
  <si>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</si>
  <si>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</si>
  <si>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</si>
  <si>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</si>
  <si>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</si>
  <si>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</si>
  <si>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</si>
  <si>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</si>
  <si>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</si>
  <si>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</si>
  <si>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</si>
  <si>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</si>
  <si>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</si>
  <si>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</si>
  <si>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</si>
  <si>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</si>
  <si>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</si>
  <si>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</si>
  <si>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</si>
  <si>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</si>
  <si>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</si>
  <si>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</si>
  <si>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</si>
  <si>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</si>
  <si>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</si>
  <si>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</si>
  <si>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</si>
  <si>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</si>
  <si>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</si>
  <si>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</si>
  <si>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</si>
  <si>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</si>
  <si>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</si>
  <si>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</si>
  <si>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</si>
  <si>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</si>
  <si>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</si>
  <si>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</si>
  <si>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</si>
  <si>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</si>
  <si>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</si>
  <si>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</si>
  <si>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</si>
  <si>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</si>
  <si>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</si>
  <si>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</si>
  <si>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</si>
  <si>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</si>
  <si>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</si>
  <si>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</si>
  <si>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</si>
  <si>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</si>
  <si>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</si>
  <si>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</si>
  <si>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</si>
  <si>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</si>
  <si>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</si>
  <si>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</si>
  <si>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</si>
  <si>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</si>
  <si>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</si>
  <si>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</si>
  <si>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</si>
  <si>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</si>
  <si>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</si>
  <si>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</si>
  <si>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</si>
  <si>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</si>
  <si>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</si>
  <si>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</si>
  <si>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</si>
  <si>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</si>
  <si>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</si>
  <si>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</si>
  <si>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</si>
  <si>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</si>
  <si>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</si>
  <si>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</si>
  <si>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</si>
  <si>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</si>
  <si>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</si>
  <si>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</si>
  <si>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</si>
  <si>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</si>
  <si>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</si>
  <si>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</si>
  <si>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</si>
  <si>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</si>
  <si>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</si>
  <si>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</si>
  <si>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</si>
  <si>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</si>
  <si>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</si>
  <si>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</si>
  <si>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</si>
  <si>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</si>
  <si>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</si>
  <si>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</si>
  <si>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</si>
  <si>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</si>
  <si>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</si>
  <si>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</si>
  <si>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</si>
  <si>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</si>
  <si>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</si>
  <si>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</si>
  <si>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</si>
  <si>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</si>
  <si>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</si>
  <si>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</si>
  <si>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</si>
  <si>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</si>
  <si>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</si>
  <si>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</si>
  <si>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</si>
  <si>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</si>
  <si>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</si>
  <si>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</si>
  <si>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</si>
  <si>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</si>
  <si>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</si>
  <si>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</si>
  <si>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</si>
  <si>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</si>
  <si>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</si>
  <si>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</si>
  <si>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</si>
  <si>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</si>
  <si>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</si>
  <si>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</si>
  <si>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</si>
  <si>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</si>
  <si>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</si>
  <si>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</si>
  <si>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</si>
  <si>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</si>
  <si>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</si>
  <si>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</si>
  <si>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</si>
  <si>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</si>
  <si>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</si>
  <si>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</si>
  <si>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</si>
  <si>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</si>
  <si>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</si>
  <si>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</si>
  <si>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</si>
  <si>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</si>
  <si>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</si>
  <si>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</si>
  <si>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</si>
  <si>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</si>
  <si>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</si>
  <si>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</si>
  <si>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</si>
  <si>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</si>
  <si>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</si>
  <si>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</si>
  <si>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</si>
  <si>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</si>
  <si>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</si>
  <si>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</si>
  <si>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</si>
  <si>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</si>
  <si>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</si>
  <si>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</si>
  <si>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</si>
  <si>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</si>
  <si>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</si>
  <si>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</si>
  <si>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</si>
  <si>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</si>
  <si>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</si>
  <si>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</si>
  <si>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</si>
  <si>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</si>
  <si>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</si>
  <si>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</si>
  <si>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</si>
  <si>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</si>
  <si>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</si>
  <si>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</si>
  <si>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</si>
  <si>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</si>
  <si>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</si>
  <si>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</si>
  <si>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</si>
  <si>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</si>
  <si>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</si>
  <si>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</si>
  <si>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</si>
  <si>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</si>
  <si>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</si>
  <si>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</si>
  <si>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</si>
  <si>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</si>
  <si>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</si>
  <si>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</si>
  <si>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</si>
  <si>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</si>
  <si>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</si>
  <si>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</si>
  <si>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</si>
  <si>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</si>
  <si>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</si>
  <si>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</si>
  <si>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</si>
  <si>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</si>
  <si>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</si>
  <si>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</si>
  <si>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</si>
  <si>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</si>
  <si>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</si>
  <si>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</si>
  <si>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</si>
  <si>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</si>
  <si>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</si>
  <si>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</si>
  <si>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</si>
  <si>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</si>
  <si>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</si>
  <si>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</si>
  <si>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</si>
  <si>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</si>
  <si>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</si>
  <si>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</si>
  <si>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</si>
  <si>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</si>
  <si>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</si>
  <si>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</si>
  <si>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</si>
  <si>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</si>
  <si>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</si>
  <si>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</si>
  <si>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</si>
  <si>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</si>
  <si>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</si>
  <si>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</si>
  <si>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</si>
  <si>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</si>
  <si>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</si>
  <si>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</si>
  <si>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</si>
  <si>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</si>
  <si>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</si>
  <si>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</si>
  <si>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</si>
  <si>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</si>
  <si>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</si>
  <si>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</si>
  <si>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</si>
  <si>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</si>
  <si>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</si>
  <si>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</si>
  <si>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</si>
  <si>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</si>
  <si>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</si>
  <si>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</si>
  <si>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</si>
  <si>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</si>
  <si>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</si>
  <si>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</si>
  <si>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</si>
  <si>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</si>
  <si>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</si>
  <si>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</si>
  <si>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</si>
  <si>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</si>
  <si>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</si>
  <si>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</si>
  <si>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</si>
  <si>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</si>
  <si>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</si>
  <si>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</si>
  <si>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</si>
  <si>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</si>
  <si>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</si>
  <si>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</si>
  <si>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</si>
  <si>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</si>
  <si>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</si>
  <si>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</si>
  <si>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</si>
  <si>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</si>
  <si>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</si>
  <si>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</si>
  <si>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</si>
  <si>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</si>
  <si>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</si>
  <si>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</si>
  <si>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</si>
  <si>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</si>
  <si>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</si>
  <si>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</si>
  <si>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</si>
  <si>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</si>
  <si>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</si>
  <si>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</si>
  <si>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</si>
  <si>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</si>
  <si>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</si>
  <si>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</si>
  <si>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</si>
  <si>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</si>
  <si>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</si>
  <si>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</si>
  <si>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</si>
  <si>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</si>
  <si>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</si>
  <si>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</si>
  <si>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</si>
  <si>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</si>
  <si>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</si>
  <si>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</si>
  <si>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</si>
  <si>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</si>
  <si>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</si>
  <si>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</si>
  <si>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</si>
  <si>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</si>
  <si>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</si>
  <si>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</si>
  <si>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</si>
  <si>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</si>
  <si>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</si>
  <si>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</si>
  <si>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</si>
  <si>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</si>
  <si>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</si>
  <si>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</si>
  <si>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</si>
  <si>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</si>
  <si>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</si>
  <si>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</si>
  <si>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</si>
  <si>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</si>
  <si>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</si>
  <si>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</si>
  <si>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</si>
  <si>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</si>
  <si>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</si>
  <si>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</si>
  <si>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</si>
  <si>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</si>
  <si>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</si>
  <si>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</si>
  <si>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</si>
  <si>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</si>
  <si>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</si>
  <si>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</si>
  <si>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</si>
  <si>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</si>
  <si>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</si>
  <si>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</si>
  <si>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</si>
  <si>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</si>
  <si>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</si>
  <si>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</si>
  <si>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</si>
  <si>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</si>
  <si>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</si>
  <si>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</si>
  <si>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</si>
  <si>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</si>
  <si>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</si>
  <si>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</si>
  <si>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</si>
  <si>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</si>
  <si>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</si>
  <si>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</si>
  <si>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</si>
  <si>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</si>
  <si>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</si>
  <si>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</si>
  <si>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</si>
  <si>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</si>
  <si>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</si>
  <si>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</si>
  <si>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</si>
  <si>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</si>
  <si>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</si>
  <si>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</si>
  <si>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</si>
  <si>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</si>
  <si>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</si>
  <si>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</si>
  <si>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</si>
  <si>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</si>
  <si>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</si>
  <si>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</si>
  <si>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</si>
  <si>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</si>
  <si>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</si>
  <si>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</si>
  <si>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</si>
  <si>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</si>
  <si>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</si>
  <si>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</si>
  <si>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</si>
  <si>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</si>
  <si>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</si>
  <si>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</si>
  <si>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</si>
  <si>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</si>
  <si>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</si>
  <si>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</si>
  <si>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</si>
  <si>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</si>
  <si>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</si>
  <si>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</si>
  <si>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</si>
  <si>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</si>
  <si>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</si>
  <si>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</si>
  <si>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</si>
  <si>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</si>
  <si>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</si>
  <si>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</si>
  <si>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</si>
  <si>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</si>
  <si>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</si>
  <si>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</si>
  <si>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</si>
  <si>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</si>
  <si>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</si>
  <si>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</si>
  <si>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</si>
  <si>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</si>
  <si>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</si>
  <si>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</si>
  <si>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</si>
  <si>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</si>
  <si>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</si>
  <si>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</si>
  <si>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</si>
  <si>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</si>
  <si>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</si>
  <si>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</si>
  <si>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</si>
  <si>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</si>
  <si>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</si>
  <si>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</si>
  <si>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</si>
  <si>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</si>
  <si>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</si>
  <si>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</si>
  <si>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</si>
  <si>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</si>
  <si>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</si>
  <si>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</si>
  <si>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</si>
  <si>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</si>
  <si>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</si>
  <si>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</si>
  <si>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</si>
  <si>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</si>
  <si>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</si>
  <si>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</si>
  <si>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</si>
  <si>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</si>
  <si>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</si>
  <si>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</si>
  <si>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</si>
  <si>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</si>
  <si>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</si>
  <si>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</si>
  <si>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</si>
  <si>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</si>
  <si>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</si>
  <si>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</si>
  <si>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</si>
  <si>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</si>
  <si>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</si>
  <si>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</si>
  <si>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</si>
  <si>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</si>
  <si>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</si>
  <si>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</si>
  <si>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</si>
  <si>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</si>
  <si>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</si>
  <si>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</si>
  <si>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</si>
  <si>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</si>
  <si>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</si>
  <si>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</si>
  <si>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</si>
  <si>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</si>
  <si>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</si>
  <si>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</si>
  <si>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</si>
  <si>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</si>
  <si>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</si>
  <si>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</si>
  <si>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</si>
  <si>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</si>
  <si>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</si>
  <si>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</si>
  <si>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</si>
  <si>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</si>
  <si>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</si>
  <si>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</si>
  <si>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</si>
  <si>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</si>
  <si>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</si>
  <si>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</si>
  <si>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</si>
  <si>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</si>
  <si>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</si>
  <si>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</si>
  <si>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</si>
  <si>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</si>
  <si>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</si>
  <si>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</si>
  <si>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</si>
  <si>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</si>
  <si>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</si>
  <si>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</si>
  <si>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</si>
  <si>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</si>
  <si>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</si>
  <si>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</si>
  <si>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</si>
  <si>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</si>
  <si>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</si>
  <si>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</si>
  <si>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</si>
  <si>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</si>
  <si>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</si>
  <si>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</si>
  <si>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</si>
  <si>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</si>
  <si>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</si>
  <si>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</si>
  <si>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</si>
  <si>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</si>
  <si>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</si>
  <si>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</si>
  <si>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</si>
  <si>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</si>
  <si>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</si>
  <si>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</si>
  <si>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</si>
  <si>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</si>
  <si>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</si>
  <si>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</si>
  <si>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</si>
  <si>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</si>
  <si>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</si>
  <si>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</si>
  <si>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</si>
  <si>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</si>
  <si>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</si>
  <si>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</si>
  <si>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</si>
  <si>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</si>
  <si>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</si>
  <si>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</si>
  <si>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</si>
  <si>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</si>
  <si>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</si>
  <si>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</si>
  <si>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</si>
  <si>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</si>
  <si>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</si>
  <si>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</si>
  <si>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</si>
  <si>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</si>
  <si>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</si>
  <si>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</si>
  <si>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</si>
  <si>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</si>
  <si>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</si>
  <si>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</si>
  <si>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</si>
  <si>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</si>
  <si>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</si>
  <si>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</si>
  <si>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</si>
  <si>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</si>
  <si>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</si>
  <si>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</si>
  <si>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</si>
  <si>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</si>
  <si>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</si>
  <si>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</si>
  <si>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</si>
  <si>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</si>
  <si>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</si>
  <si>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</si>
  <si>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</si>
  <si>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</si>
  <si>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</si>
  <si>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</si>
  <si>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</si>
  <si>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</si>
  <si>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</si>
  <si>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</si>
  <si>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</si>
  <si>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</si>
  <si>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</si>
  <si>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</si>
  <si>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</si>
  <si>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</si>
  <si>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</si>
  <si>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</si>
  <si>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</si>
  <si>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</si>
  <si>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</si>
  <si>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</si>
  <si>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</si>
  <si>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</si>
  <si>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</si>
  <si>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</si>
  <si>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</si>
  <si>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</si>
  <si>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</si>
  <si>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</si>
  <si>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</si>
  <si>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</si>
  <si>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</si>
  <si>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</si>
  <si>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</si>
  <si>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</si>
  <si>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</si>
  <si>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</si>
  <si>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</si>
  <si>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</si>
  <si>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</si>
  <si>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</si>
  <si>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</si>
  <si>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</si>
  <si>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</si>
  <si>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</si>
  <si>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</si>
  <si>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</si>
  <si>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</si>
  <si>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</si>
  <si>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</si>
  <si>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</si>
  <si>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</si>
  <si>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</si>
  <si>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</si>
  <si>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</si>
  <si>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</si>
  <si>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</si>
  <si>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</si>
  <si>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</si>
  <si>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</si>
  <si>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</si>
  <si>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</si>
  <si>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</si>
  <si>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</si>
  <si>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</si>
  <si>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</si>
  <si>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</si>
  <si>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</si>
  <si>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</si>
  <si>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</si>
  <si>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</si>
  <si>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</si>
  <si>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</si>
  <si>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</si>
  <si>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</si>
  <si>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</si>
  <si>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</si>
  <si>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</si>
  <si>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</si>
  <si>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</si>
  <si>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</si>
  <si>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</si>
  <si>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</si>
  <si>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</si>
  <si>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</si>
  <si>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</si>
  <si>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</si>
  <si>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</si>
  <si>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</si>
  <si>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</si>
  <si>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</si>
  <si>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</si>
  <si>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</si>
  <si>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</si>
  <si>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</si>
  <si>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</si>
  <si>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</si>
  <si>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</si>
  <si>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</si>
  <si>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</si>
  <si>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</si>
  <si>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</si>
  <si>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</si>
  <si>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</si>
  <si>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</si>
  <si>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</si>
  <si>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</si>
  <si>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</si>
  <si>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</si>
  <si>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</si>
  <si>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</si>
  <si>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</si>
  <si>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</si>
  <si>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</si>
  <si>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</si>
  <si>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</si>
  <si>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</si>
  <si>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</si>
  <si>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</si>
  <si>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</si>
  <si>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</si>
  <si>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</si>
  <si>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</si>
  <si>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</si>
  <si>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</si>
  <si>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</si>
  <si>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</si>
  <si>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</si>
  <si>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</si>
  <si>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</si>
  <si>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</si>
  <si>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</si>
  <si>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</si>
  <si>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</si>
  <si>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</si>
  <si>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</si>
  <si>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</si>
  <si>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</si>
  <si>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</si>
  <si>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</si>
  <si>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</si>
  <si>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</si>
  <si>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</si>
  <si>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</si>
  <si>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</si>
  <si>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</si>
  <si>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</si>
  <si>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</si>
  <si>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</si>
  <si>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</si>
  <si>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</si>
  <si>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</si>
  <si>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</si>
  <si>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</si>
  <si>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</si>
  <si>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</si>
  <si>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</si>
  <si>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</si>
  <si>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</si>
  <si>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</si>
  <si>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</si>
  <si>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</si>
  <si>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</si>
  <si>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</si>
  <si>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</si>
  <si>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</si>
  <si>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</si>
  <si>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</si>
  <si>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</si>
  <si>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</si>
  <si>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</si>
  <si>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</si>
  <si>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</si>
  <si>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</si>
  <si>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</si>
  <si>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</si>
  <si>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</si>
  <si>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</si>
  <si>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</si>
  <si>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</si>
  <si>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</si>
  <si>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</si>
  <si>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</si>
  <si>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</si>
  <si>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</si>
  <si>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</si>
  <si>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</si>
  <si>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</si>
  <si>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</si>
  <si>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</si>
  <si>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</si>
  <si>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</si>
  <si>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</si>
  <si>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</si>
  <si>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</si>
  <si>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</si>
  <si>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</si>
  <si>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</si>
  <si>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</si>
  <si>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</si>
  <si>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</si>
  <si>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</si>
  <si>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</si>
  <si>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</si>
  <si>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</si>
  <si>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</si>
  <si>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</si>
  <si>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</si>
  <si>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</si>
  <si>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</si>
  <si>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</si>
  <si>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</si>
  <si>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</si>
  <si>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</si>
  <si>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</si>
  <si>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</si>
  <si>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</si>
  <si>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</si>
  <si>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</si>
  <si>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</si>
  <si>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</si>
  <si>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</si>
  <si>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</si>
  <si>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</si>
  <si>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</si>
  <si>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</si>
  <si>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</si>
  <si>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</si>
  <si>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</si>
  <si>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</si>
  <si>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</si>
  <si>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</si>
  <si>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</si>
  <si>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</si>
  <si>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</si>
  <si>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</si>
  <si>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</si>
  <si>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</si>
  <si>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</si>
  <si>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</si>
  <si>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</si>
  <si>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</si>
  <si>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</si>
  <si>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</si>
  <si>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</si>
  <si>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</si>
  <si>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</si>
  <si>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</si>
  <si>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</si>
  <si>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</si>
  <si>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</si>
  <si>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</si>
  <si>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</si>
  <si>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</si>
  <si>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</si>
  <si>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</si>
  <si>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</si>
  <si>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</si>
  <si>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</si>
  <si>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</si>
  <si>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</si>
  <si>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</si>
  <si>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</si>
  <si>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</si>
  <si>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</si>
  <si>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</si>
  <si>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</si>
  <si>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</si>
  <si>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</si>
  <si>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</si>
  <si>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</si>
  <si>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</si>
  <si>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</si>
  <si>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</si>
  <si>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</si>
  <si>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</si>
  <si>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</si>
  <si>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</si>
  <si>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</si>
  <si>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</si>
  <si>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</si>
  <si>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</si>
  <si>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</si>
  <si>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</si>
  <si>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</si>
  <si>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</si>
  <si>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</si>
  <si>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</si>
  <si>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</si>
  <si>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</si>
  <si>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</si>
  <si>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</si>
  <si>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</si>
  <si>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</si>
  <si>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</si>
  <si>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</si>
  <si>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</si>
  <si>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</si>
  <si>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</si>
  <si>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</si>
  <si>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</si>
  <si>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</si>
  <si>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</si>
  <si>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</si>
  <si>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</si>
  <si>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</si>
  <si>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</si>
  <si>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</si>
  <si>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</si>
  <si>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</si>
  <si>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</si>
  <si>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</si>
  <si>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</si>
  <si>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</si>
  <si>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</si>
  <si>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</si>
  <si>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</si>
  <si>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</si>
  <si>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</si>
  <si>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</si>
  <si>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</si>
  <si>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</si>
  <si>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</si>
  <si>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</si>
  <si>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</si>
  <si>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</si>
  <si>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</si>
  <si>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</si>
  <si>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</si>
  <si>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</si>
  <si>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</si>
  <si>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</si>
  <si>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</si>
  <si>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</si>
  <si>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</si>
  <si>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</si>
  <si>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</si>
  <si>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</si>
  <si>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</si>
  <si>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</si>
  <si>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</si>
  <si>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</si>
  <si>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</si>
  <si>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</si>
  <si>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</si>
  <si>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</si>
  <si>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</si>
  <si>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</si>
  <si>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</si>
  <si>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</si>
  <si>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</si>
  <si>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</si>
  <si>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</si>
  <si>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</si>
  <si>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</si>
  <si>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</si>
  <si>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</si>
  <si>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</si>
  <si>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</si>
  <si>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</si>
  <si>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</si>
  <si>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</si>
  <si>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</si>
  <si>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</si>
  <si>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</si>
  <si>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</si>
  <si>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</si>
  <si>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</si>
  <si>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</si>
  <si>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</si>
  <si>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</si>
  <si>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</si>
  <si>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</si>
  <si>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</si>
  <si>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</si>
  <si>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</si>
  <si>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</si>
  <si>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</si>
  <si>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</si>
  <si>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</si>
  <si>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</si>
  <si>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</si>
  <si>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</si>
  <si>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</si>
  <si>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</si>
  <si>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</si>
  <si>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</si>
  <si>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</si>
  <si>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</si>
  <si>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</si>
  <si>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</si>
  <si>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</si>
  <si>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</si>
  <si>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</si>
  <si>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</si>
  <si>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</si>
  <si>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</si>
  <si>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</si>
  <si>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</si>
  <si>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</si>
  <si>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</si>
  <si>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</si>
  <si>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</si>
  <si>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</si>
  <si>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</si>
  <si>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</si>
  <si>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</si>
  <si>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</si>
  <si>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</si>
  <si>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</si>
  <si>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</si>
  <si>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</si>
  <si>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</si>
  <si>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</si>
  <si>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</si>
  <si>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</si>
  <si>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</si>
  <si>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</si>
  <si>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</si>
  <si>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</si>
  <si>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</si>
  <si>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</si>
  <si>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</si>
  <si>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</si>
  <si>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</si>
  <si>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</si>
  <si>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</si>
  <si>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</si>
  <si>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</si>
  <si>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</si>
  <si>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</si>
  <si>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</si>
  <si>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</si>
  <si>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</si>
  <si>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</si>
  <si>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</si>
  <si>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</si>
  <si>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</si>
  <si>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</si>
  <si>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</si>
  <si>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</si>
  <si>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</si>
  <si>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</si>
  <si>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</si>
  <si>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</si>
  <si>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</si>
  <si>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</si>
  <si>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</si>
  <si>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</si>
  <si>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</si>
  <si>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</si>
  <si>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</si>
  <si>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</si>
  <si>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</si>
  <si>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</si>
  <si>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</si>
  <si>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</si>
  <si>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</si>
  <si>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</si>
  <si>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</si>
  <si>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</si>
  <si>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</si>
  <si>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</si>
  <si>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</si>
  <si>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</si>
  <si>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</si>
  <si>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</si>
  <si>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</si>
  <si>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</si>
  <si>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</si>
  <si>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</si>
  <si>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</si>
  <si>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</si>
  <si>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</si>
  <si>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</si>
  <si>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</si>
  <si>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</si>
  <si>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</si>
  <si>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</si>
  <si>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</si>
  <si>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</si>
  <si>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</si>
  <si>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</si>
  <si>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</si>
  <si>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</si>
  <si>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</si>
  <si>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</si>
  <si>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</si>
  <si>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</si>
  <si>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</si>
  <si>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</si>
  <si>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</si>
  <si>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</si>
  <si>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</si>
  <si>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</si>
  <si>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</si>
  <si>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</si>
  <si>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</si>
  <si>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</si>
  <si>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</si>
  <si>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</si>
  <si>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</si>
  <si>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</si>
  <si>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</si>
  <si>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</si>
  <si>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</si>
  <si>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</si>
  <si>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</si>
  <si>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</si>
  <si>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</si>
  <si>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</si>
  <si>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</si>
  <si>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</si>
  <si>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</si>
  <si>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</si>
  <si>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</si>
  <si>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</si>
  <si>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</si>
  <si>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</si>
  <si>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</si>
  <si>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</si>
  <si>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</si>
  <si>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</si>
  <si>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</si>
  <si>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</si>
  <si>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</si>
  <si>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</si>
  <si>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</si>
  <si>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</si>
  <si>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</si>
  <si>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</si>
  <si>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</si>
  <si>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</si>
  <si>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</si>
  <si>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</si>
  <si>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</si>
  <si>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</si>
  <si>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</si>
  <si>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</si>
  <si>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</si>
  <si>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</si>
  <si>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</si>
  <si>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</si>
  <si>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</si>
  <si>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</si>
  <si>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</si>
  <si>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</si>
  <si>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</si>
  <si>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</si>
  <si>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</si>
  <si>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</si>
  <si>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</si>
  <si>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</si>
  <si>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</si>
  <si>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</si>
  <si>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</si>
  <si>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</si>
  <si>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</si>
  <si>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</si>
  <si>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</si>
  <si>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</si>
  <si>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</si>
  <si>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</si>
  <si>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</si>
  <si>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</si>
  <si>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</si>
  <si>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</si>
  <si>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</si>
  <si>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</si>
  <si>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</si>
  <si>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</si>
  <si>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</si>
  <si>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</si>
  <si>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</si>
  <si>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</si>
  <si>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</si>
  <si>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</si>
  <si>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</si>
  <si>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</si>
  <si>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</si>
  <si>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</si>
  <si>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</si>
  <si>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</si>
  <si>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</si>
  <si>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</si>
  <si>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</si>
  <si>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</si>
  <si>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</si>
  <si>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</si>
  <si>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</si>
  <si>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</si>
  <si>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</si>
  <si>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</si>
  <si>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</si>
  <si>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</si>
  <si>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</si>
  <si>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</si>
  <si>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</si>
  <si>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</si>
  <si>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</si>
  <si>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</si>
  <si>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</si>
  <si>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</si>
  <si>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</si>
  <si>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</si>
  <si>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</si>
  <si>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</si>
  <si>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</si>
  <si>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</si>
  <si>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</si>
  <si>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</si>
  <si>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</si>
  <si>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</si>
  <si>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</si>
  <si>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</si>
  <si>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</si>
  <si>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</si>
  <si>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</si>
  <si>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</si>
  <si>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</si>
  <si>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</si>
  <si>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</si>
  <si>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</si>
  <si>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</si>
  <si>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</si>
  <si>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</si>
  <si>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</si>
  <si>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</si>
  <si>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</si>
  <si>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</si>
  <si>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</si>
  <si>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</si>
  <si>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</si>
  <si>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</si>
  <si>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</si>
  <si>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</si>
  <si>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</si>
  <si>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</si>
  <si>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</si>
  <si>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</si>
  <si>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</si>
  <si>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</si>
  <si>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</si>
  <si>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</si>
  <si>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</si>
  <si>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</si>
  <si>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</si>
  <si>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</si>
  <si>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</si>
  <si>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</si>
  <si>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</si>
  <si>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</si>
  <si>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</si>
  <si>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</si>
  <si>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</si>
  <si>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</si>
  <si>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</si>
  <si>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</si>
  <si>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</si>
  <si>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</si>
  <si>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</si>
  <si>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</si>
  <si>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</si>
  <si>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</si>
  <si>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</si>
  <si>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</si>
  <si>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</si>
  <si>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</si>
  <si>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</si>
  <si>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</si>
  <si>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</si>
  <si>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</si>
  <si>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</si>
  <si>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</si>
  <si>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</si>
  <si>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</si>
  <si>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</si>
  <si>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</si>
  <si>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</si>
  <si>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</si>
  <si>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</si>
  <si>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</si>
  <si>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</si>
  <si>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</si>
  <si>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</si>
  <si>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</si>
  <si>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</si>
  <si>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</si>
  <si>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</si>
  <si>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</si>
  <si>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</si>
  <si>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</si>
  <si>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</si>
  <si>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</si>
  <si>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</si>
  <si>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</si>
  <si>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</si>
  <si>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</si>
  <si>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</si>
  <si>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</si>
  <si>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</si>
  <si>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</si>
  <si>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</si>
  <si>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</si>
  <si>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</si>
  <si>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</si>
  <si>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</si>
  <si>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</si>
  <si>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</si>
  <si>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</si>
  <si>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</si>
  <si>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</si>
  <si>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</si>
  <si>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</si>
  <si>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</si>
  <si>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</si>
  <si>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</si>
  <si>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</si>
  <si>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</si>
  <si>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</si>
  <si>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</si>
  <si>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</si>
  <si>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</si>
  <si>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</si>
  <si>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</si>
  <si>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</si>
  <si>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</si>
  <si>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</si>
  <si>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</si>
  <si>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</si>
  <si>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</si>
  <si>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</si>
  <si>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</si>
  <si>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</si>
  <si>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</si>
  <si>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</si>
  <si>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</si>
  <si>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</si>
  <si>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</si>
  <si>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</si>
  <si>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</si>
  <si>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</si>
  <si>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</si>
  <si>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</si>
  <si>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</si>
  <si>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</si>
  <si>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</si>
  <si>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</si>
  <si>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</si>
  <si>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</si>
  <si>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</si>
  <si>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</si>
  <si>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</si>
  <si>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</si>
  <si>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</si>
  <si>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</si>
  <si>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</si>
  <si>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</si>
  <si>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</si>
  <si>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</si>
  <si>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</si>
  <si>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</si>
  <si>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</si>
  <si>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</si>
  <si>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</si>
  <si>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</si>
  <si>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</si>
  <si>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</si>
  <si>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</si>
  <si>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</si>
  <si>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</si>
  <si>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</si>
  <si>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</si>
  <si>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</si>
  <si>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</si>
  <si>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</si>
  <si>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</si>
  <si>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</si>
  <si>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</si>
  <si>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</si>
  <si>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</si>
  <si>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</si>
  <si>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</si>
  <si>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</si>
  <si>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</si>
  <si>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</si>
  <si>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</si>
  <si>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</si>
  <si>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</si>
  <si>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</si>
  <si>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</si>
  <si>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</si>
  <si>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</si>
  <si>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</si>
  <si>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</si>
  <si>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</si>
  <si>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</si>
  <si>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</si>
  <si>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</si>
  <si>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</si>
  <si>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</si>
  <si>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</si>
  <si>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</si>
  <si>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</si>
  <si>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</si>
  <si>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</si>
  <si>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</si>
  <si>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</si>
  <si>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</si>
  <si>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</si>
  <si>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</si>
  <si>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</si>
  <si>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</si>
  <si>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</si>
  <si>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</si>
  <si>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</si>
  <si>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</si>
  <si>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</si>
  <si>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</si>
  <si>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</si>
  <si>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</si>
  <si>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</si>
  <si>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</si>
  <si>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</si>
  <si>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</si>
  <si>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</si>
  <si>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</si>
  <si>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</si>
  <si>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</si>
  <si>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</si>
  <si>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</si>
  <si>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</si>
  <si>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</si>
  <si>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</si>
  <si>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</si>
  <si>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</si>
  <si>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</si>
  <si>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</si>
  <si>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</si>
  <si>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</si>
  <si>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</si>
  <si>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</si>
  <si>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</si>
  <si>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</si>
  <si>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</si>
  <si>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</si>
  <si>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</si>
  <si>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</si>
  <si>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</si>
  <si>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</si>
  <si>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</si>
  <si>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</si>
  <si>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</si>
  <si>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</si>
  <si>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</si>
  <si>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</si>
  <si>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</si>
  <si>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</si>
  <si>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</si>
  <si>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</si>
  <si>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</si>
  <si>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</si>
  <si>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</si>
  <si>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</si>
  <si>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</si>
  <si>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</si>
  <si>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</si>
  <si>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</si>
  <si>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</si>
  <si>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</si>
  <si>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</si>
  <si>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</si>
  <si>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</si>
  <si>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</si>
  <si>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</si>
  <si>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</si>
  <si>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</si>
  <si>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</si>
  <si>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</si>
  <si>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</si>
  <si>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</si>
  <si>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</si>
  <si>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</si>
  <si>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</si>
  <si>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</si>
  <si>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</si>
  <si>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</si>
  <si>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</si>
  <si>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</si>
  <si>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</si>
  <si>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</si>
  <si>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</si>
  <si>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</si>
  <si>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</si>
  <si>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</si>
  <si>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</si>
  <si>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</si>
  <si>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</si>
  <si>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</si>
  <si>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</si>
  <si>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</si>
  <si>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</si>
  <si>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</si>
  <si>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</si>
  <si>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</si>
  <si>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</si>
  <si>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</si>
  <si>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</si>
  <si>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</si>
  <si>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</si>
  <si>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</si>
  <si>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</si>
  <si>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</si>
  <si>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</si>
  <si>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</si>
  <si>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</si>
  <si>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</si>
  <si>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</si>
  <si>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</si>
  <si>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</si>
  <si>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</si>
  <si>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</si>
  <si>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</si>
  <si>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</si>
  <si>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</si>
  <si>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</si>
  <si>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</si>
  <si>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</si>
  <si>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</si>
  <si>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</si>
  <si>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</si>
  <si>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</si>
  <si>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</si>
  <si>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</si>
  <si>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</si>
  <si>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</si>
  <si>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</si>
  <si>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</si>
  <si>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</si>
  <si>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</si>
  <si>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</si>
  <si>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</si>
  <si>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</si>
  <si>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</si>
  <si>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</si>
  <si>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</si>
  <si>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</si>
  <si>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</si>
  <si>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</si>
  <si>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</si>
  <si>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</si>
  <si>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</si>
  <si>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</si>
  <si>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</si>
  <si>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</si>
  <si>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</si>
  <si>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</si>
  <si>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</si>
  <si>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</si>
  <si>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</si>
  <si>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</si>
  <si>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</si>
  <si>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</si>
  <si>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</si>
  <si>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</si>
  <si>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</si>
  <si>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</si>
  <si>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</si>
  <si>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</si>
  <si>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</si>
  <si>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</si>
  <si>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</si>
  <si>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</si>
  <si>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</si>
  <si>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</si>
  <si>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</si>
  <si>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</si>
  <si>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</si>
  <si>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</si>
  <si>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</si>
  <si>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</si>
  <si>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</si>
  <si>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</si>
  <si>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</si>
  <si>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</si>
  <si>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</si>
  <si>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</si>
  <si>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</si>
  <si>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</si>
  <si>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</si>
  <si>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</si>
  <si>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</si>
  <si>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</si>
  <si>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</si>
  <si>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</si>
  <si>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</si>
  <si>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</si>
  <si>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</si>
  <si>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</si>
  <si>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</si>
  <si>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</si>
  <si>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</si>
  <si>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</si>
  <si>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</si>
  <si>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</si>
  <si>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</si>
  <si>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</si>
  <si>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</si>
  <si>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</si>
  <si>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</si>
  <si>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</si>
  <si>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</si>
  <si>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</si>
  <si>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</si>
  <si>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</si>
  <si>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</si>
  <si>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</si>
  <si>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</si>
  <si>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</si>
  <si>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</si>
  <si>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</si>
  <si>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</si>
  <si>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</si>
  <si>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</si>
  <si>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</si>
  <si>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</si>
  <si>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</si>
  <si>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</si>
  <si>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</si>
  <si>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</si>
  <si>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</si>
  <si>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</si>
  <si>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</si>
  <si>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</si>
  <si>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</si>
  <si>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</si>
  <si>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</si>
  <si>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</si>
  <si>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</si>
  <si>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</si>
  <si>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</si>
  <si>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</si>
  <si>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</si>
  <si>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</si>
  <si>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</si>
  <si>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</si>
  <si>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</si>
  <si>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</si>
  <si>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</si>
  <si>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</si>
  <si>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</si>
  <si>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</si>
  <si>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</si>
  <si>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</si>
  <si>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</si>
  <si>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</si>
  <si>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</si>
  <si>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</si>
  <si>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</si>
  <si>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</si>
  <si>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</si>
  <si>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</si>
  <si>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</si>
  <si>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</si>
  <si>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</si>
  <si>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</si>
  <si>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</si>
  <si>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</si>
  <si>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</si>
  <si>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</si>
  <si>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</si>
  <si>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</si>
  <si>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</si>
  <si>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</si>
  <si>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</si>
  <si>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</si>
  <si>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</si>
  <si>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</si>
  <si>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</si>
  <si>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</si>
  <si>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</si>
  <si>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</si>
  <si>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</si>
  <si>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</si>
  <si>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</si>
  <si>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</si>
  <si>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</si>
  <si>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</si>
  <si>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</si>
  <si>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</si>
  <si>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</si>
  <si>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</si>
  <si>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</si>
  <si>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</si>
  <si>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</si>
  <si>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</si>
  <si>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</si>
  <si>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</si>
  <si>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</si>
  <si>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</si>
  <si>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</si>
  <si>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</si>
  <si>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</si>
  <si>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</si>
  <si>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</si>
  <si>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</si>
  <si>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</si>
  <si>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</si>
  <si>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</si>
  <si>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</si>
  <si>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</si>
  <si>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</si>
  <si>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</si>
  <si>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</si>
  <si>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</si>
  <si>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</si>
  <si>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</si>
  <si>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</si>
  <si>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</si>
  <si>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</si>
  <si>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</si>
  <si>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</si>
  <si>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</si>
  <si>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</si>
  <si>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</si>
  <si>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</si>
  <si>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</si>
  <si>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</si>
  <si>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</si>
  <si>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</si>
  <si>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</si>
  <si>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</si>
  <si>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</si>
  <si>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</si>
  <si>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</si>
  <si>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</si>
  <si>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</si>
  <si>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</si>
  <si>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</si>
  <si>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</si>
  <si>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</si>
  <si>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</si>
  <si>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</si>
  <si>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</si>
  <si>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</si>
  <si>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</si>
  <si>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</si>
  <si>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</si>
  <si>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</si>
  <si>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</si>
  <si>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</si>
  <si>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</si>
  <si>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</si>
  <si>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</si>
  <si>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</si>
  <si>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</si>
  <si>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</si>
  <si>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</si>
  <si>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</si>
  <si>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</si>
  <si>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</si>
  <si>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</si>
  <si>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</si>
  <si>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</si>
  <si>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</si>
  <si>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</si>
  <si>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</si>
  <si>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</si>
  <si>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</si>
  <si>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</si>
  <si>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</si>
  <si>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</si>
  <si>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</si>
  <si>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</si>
  <si>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</si>
  <si>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</si>
  <si>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</si>
  <si>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</si>
  <si>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</si>
  <si>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</si>
  <si>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</si>
  <si>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</si>
  <si>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</si>
  <si>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</si>
  <si>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</si>
  <si>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</si>
  <si>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</si>
  <si>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</si>
  <si>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</si>
  <si>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</si>
  <si>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</si>
  <si>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</si>
  <si>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</si>
  <si>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</si>
  <si>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</si>
  <si>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</si>
  <si>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</si>
  <si>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</si>
  <si>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</si>
  <si>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</si>
  <si>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</si>
  <si>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</si>
  <si>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</si>
  <si>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</si>
  <si>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</si>
  <si>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</si>
  <si>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</si>
  <si>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</si>
  <si>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</si>
  <si>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</si>
  <si>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</si>
  <si>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</si>
  <si>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</si>
  <si>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</si>
  <si>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</si>
  <si>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</si>
  <si>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</si>
  <si>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</si>
  <si>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</si>
  <si>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</si>
  <si>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</si>
  <si>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</si>
  <si>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</si>
  <si>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</si>
  <si>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</si>
  <si>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</si>
  <si>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</si>
  <si>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</si>
  <si>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</si>
  <si>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</si>
  <si>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</si>
  <si>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</si>
  <si>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</si>
  <si>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</si>
  <si>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</si>
  <si>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</si>
  <si>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</si>
  <si>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</si>
  <si>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</si>
  <si>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</si>
  <si>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</si>
  <si>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</si>
  <si>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</si>
  <si>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</si>
  <si>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</si>
  <si>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</si>
  <si>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</si>
  <si>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</si>
  <si>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</si>
  <si>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</si>
  <si>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</si>
  <si>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</si>
  <si>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</si>
  <si>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</si>
  <si>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</si>
  <si>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</si>
  <si>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</si>
  <si>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</si>
  <si>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</si>
  <si>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</si>
  <si>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</si>
  <si>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</si>
  <si>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</si>
  <si>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</si>
  <si>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</si>
  <si>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</si>
  <si>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</si>
  <si>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</si>
  <si>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</si>
  <si>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</si>
  <si>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</si>
  <si>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</si>
  <si>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</si>
  <si>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</si>
  <si>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</si>
  <si>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</si>
  <si>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</si>
  <si>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</si>
  <si>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</si>
  <si>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</si>
  <si>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</si>
  <si>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</si>
  <si>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</si>
  <si>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</si>
  <si>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</si>
  <si>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</si>
  <si>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</si>
  <si>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</si>
  <si>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</si>
  <si>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</si>
  <si>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</si>
  <si>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</si>
  <si>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</si>
  <si>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</si>
  <si>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</si>
  <si>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</si>
  <si>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</si>
  <si>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</si>
  <si>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</si>
  <si>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</si>
  <si>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</si>
  <si>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</si>
  <si>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</si>
  <si>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</si>
  <si>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</si>
  <si>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</si>
  <si>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</si>
  <si>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</si>
  <si>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</si>
  <si>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</si>
  <si>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</si>
  <si>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</si>
  <si>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</si>
  <si>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</si>
  <si>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</si>
  <si>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</si>
  <si>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</si>
  <si>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</si>
  <si>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</si>
  <si>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</si>
  <si>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</si>
  <si>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</si>
  <si>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</si>
  <si>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</si>
  <si>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</si>
  <si>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</si>
  <si>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</si>
  <si>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</si>
  <si>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</si>
  <si>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</si>
  <si>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</si>
  <si>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</si>
  <si>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</si>
  <si>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</si>
  <si>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</si>
  <si>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</si>
  <si>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</si>
  <si>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</si>
  <si>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</si>
  <si>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</si>
  <si>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</si>
  <si>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</si>
  <si>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</si>
  <si>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</si>
  <si>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</si>
  <si>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</si>
  <si>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</si>
  <si>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</si>
  <si>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</si>
  <si>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</si>
  <si>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</si>
  <si>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</si>
  <si>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</si>
  <si>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</si>
  <si>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</si>
  <si>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</si>
  <si>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</si>
  <si>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</si>
  <si>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</si>
  <si>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</si>
  <si>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</si>
  <si>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</si>
  <si>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</si>
  <si>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</si>
  <si>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</si>
  <si>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</si>
  <si>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</si>
  <si>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</si>
  <si>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</si>
  <si>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</si>
  <si>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</si>
  <si>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</si>
  <si>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</si>
  <si>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</si>
  <si>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</si>
  <si>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</si>
  <si>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</si>
  <si>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</si>
  <si>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</si>
  <si>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</si>
  <si>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</si>
  <si>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</si>
  <si>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</si>
  <si>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</si>
  <si>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</si>
  <si>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</si>
  <si>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</si>
  <si>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</si>
  <si>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</si>
  <si>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</si>
  <si>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</si>
  <si>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</si>
  <si>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</si>
  <si>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</si>
  <si>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</si>
  <si>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</si>
  <si>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</si>
  <si>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</si>
  <si>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</si>
  <si>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</si>
  <si>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</si>
  <si>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</si>
  <si>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</si>
  <si>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</si>
  <si>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</si>
  <si>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</si>
  <si>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</si>
  <si>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</si>
  <si>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</si>
  <si>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</si>
  <si>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</si>
  <si>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</si>
  <si>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</si>
  <si>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</si>
  <si>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</si>
  <si>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</si>
  <si>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</si>
  <si>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</si>
  <si>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</si>
  <si>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</si>
  <si>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</si>
  <si>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</si>
  <si>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</si>
  <si>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</si>
  <si>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</si>
  <si>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</si>
  <si>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</si>
  <si>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</si>
  <si>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</si>
  <si>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</si>
  <si>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</si>
  <si>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</si>
  <si>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</si>
  <si>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</si>
  <si>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</si>
  <si>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</si>
  <si>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</si>
  <si>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</si>
  <si>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</si>
  <si>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</si>
  <si>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</si>
  <si>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</si>
  <si>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</si>
  <si>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</si>
  <si>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</si>
  <si>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</si>
  <si>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</si>
  <si>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</si>
  <si>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</si>
  <si>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</si>
  <si>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</si>
  <si>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</si>
  <si>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</si>
  <si>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</si>
  <si>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</si>
  <si>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</si>
  <si>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</si>
  <si>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</si>
  <si>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</si>
  <si>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</si>
  <si>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</si>
  <si>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</si>
  <si>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</si>
  <si>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</si>
  <si>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</si>
  <si>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</si>
  <si>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</si>
  <si>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</si>
  <si>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</si>
  <si>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</si>
  <si>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</si>
  <si>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</si>
  <si>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</si>
  <si>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</si>
  <si>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</si>
  <si>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</si>
  <si>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</si>
  <si>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</si>
  <si>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</si>
  <si>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</si>
  <si>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</si>
  <si>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</si>
  <si>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</si>
  <si>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</si>
  <si>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</si>
  <si>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</si>
  <si>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</si>
  <si>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</si>
  <si>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</si>
  <si>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</si>
  <si>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</si>
  <si>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</si>
  <si>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</si>
  <si>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</si>
  <si>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</si>
  <si>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</si>
  <si>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</si>
  <si>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</si>
  <si>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</si>
  <si>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</si>
  <si>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</si>
  <si>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</si>
  <si>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</si>
  <si>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</si>
  <si>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</si>
  <si>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</si>
  <si>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</si>
  <si>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</si>
  <si>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</si>
  <si>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</si>
  <si>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</si>
  <si>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</si>
  <si>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</si>
  <si>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</si>
  <si>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</si>
  <si>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</si>
  <si>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</si>
  <si>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</si>
  <si>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</si>
  <si>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</si>
  <si>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</si>
  <si>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</si>
  <si>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</si>
  <si>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</si>
  <si>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</si>
  <si>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</si>
  <si>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</si>
  <si>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</si>
  <si>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</si>
  <si>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</si>
  <si>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</si>
  <si>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</si>
  <si>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</si>
  <si>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</si>
  <si>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</si>
  <si>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</si>
  <si>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</si>
  <si>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</si>
  <si>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</si>
  <si>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</si>
  <si>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</si>
  <si>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</si>
  <si>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</si>
  <si>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</si>
  <si>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</si>
  <si>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</si>
  <si>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</si>
  <si>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</si>
  <si>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</si>
  <si>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</si>
  <si>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</si>
  <si>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</si>
  <si>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</si>
  <si>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</si>
  <si>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</si>
  <si>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</si>
  <si>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</si>
  <si>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</si>
  <si>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</si>
  <si>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</si>
  <si>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</si>
  <si>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</si>
  <si>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</si>
  <si>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</si>
  <si>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</si>
  <si>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</si>
  <si>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</si>
  <si>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</si>
  <si>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</si>
  <si>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</si>
  <si>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</si>
  <si>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</si>
  <si>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</si>
  <si>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</si>
  <si>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</si>
  <si>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</si>
  <si>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</si>
  <si>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</si>
  <si>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</si>
  <si>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</si>
  <si>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</si>
  <si>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</si>
  <si>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</si>
  <si>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</si>
  <si>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</si>
  <si>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</si>
  <si>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</si>
  <si>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</si>
  <si>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</si>
  <si>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</si>
  <si>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</si>
  <si>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</si>
  <si>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</si>
  <si>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</si>
  <si>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</si>
  <si>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</si>
  <si>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</si>
  <si>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</si>
  <si>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</si>
  <si>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</si>
  <si>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</si>
  <si>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</si>
  <si>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</si>
  <si>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</si>
  <si>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</si>
  <si>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</si>
  <si>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</si>
  <si>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</si>
  <si>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</si>
  <si>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</si>
  <si>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</si>
  <si>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</si>
  <si>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</si>
  <si>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</si>
  <si>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</si>
  <si>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</si>
  <si>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</si>
  <si>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</si>
  <si>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</si>
  <si>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</si>
  <si>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</si>
  <si>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</si>
  <si>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</si>
  <si>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</si>
  <si>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</si>
  <si>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</si>
  <si>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</si>
  <si>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</si>
  <si>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</si>
  <si>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</si>
  <si>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</si>
  <si>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</si>
  <si>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</si>
  <si>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</si>
  <si>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</si>
  <si>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</si>
  <si>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</si>
  <si>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</si>
  <si>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</si>
  <si>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</si>
  <si>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</si>
  <si>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</si>
  <si>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</si>
  <si>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</si>
  <si>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</si>
  <si>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</si>
  <si>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</si>
  <si>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</si>
  <si>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</si>
  <si>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</si>
  <si>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</si>
  <si>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</si>
  <si>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</si>
  <si>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</si>
  <si>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</si>
  <si>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</si>
  <si>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</si>
  <si>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</si>
  <si>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</si>
  <si>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</si>
  <si>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</si>
  <si>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</si>
  <si>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</si>
  <si>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</si>
  <si>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</si>
  <si>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</si>
  <si>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</si>
  <si>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</si>
  <si>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</si>
  <si>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</si>
  <si>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</si>
  <si>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</si>
  <si>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</si>
  <si>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</si>
  <si>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</si>
  <si>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</si>
  <si>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</si>
  <si>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</si>
  <si>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</si>
  <si>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</si>
  <si>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</si>
  <si>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</si>
  <si>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</si>
  <si>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</si>
  <si>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</si>
  <si>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</si>
  <si>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</si>
  <si>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</si>
  <si>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</si>
  <si>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</si>
  <si>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</si>
  <si>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</si>
  <si>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</si>
  <si>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</si>
  <si>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</si>
  <si>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</si>
  <si>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</si>
  <si>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</si>
  <si>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</si>
  <si>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</si>
  <si>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</si>
  <si>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</si>
  <si>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</si>
  <si>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</si>
  <si>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</si>
  <si>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</si>
  <si>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</si>
  <si>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</si>
  <si>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</si>
  <si>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</si>
  <si>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</si>
  <si>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</si>
  <si>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</si>
  <si>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</si>
  <si>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</si>
  <si>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</si>
  <si>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</si>
  <si>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</si>
  <si>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</si>
  <si>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</si>
  <si>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</si>
  <si>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</si>
  <si>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</si>
  <si>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</si>
  <si>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</si>
  <si>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</si>
  <si>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</si>
  <si>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</si>
  <si>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</si>
  <si>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</si>
  <si>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</si>
  <si>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</si>
  <si>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</si>
  <si>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</si>
  <si>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</si>
  <si>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</si>
  <si>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</si>
  <si>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</si>
  <si>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</si>
  <si>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</si>
  <si>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</si>
  <si>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</si>
  <si>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</si>
  <si>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</si>
  <si>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</si>
  <si>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</si>
  <si>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</si>
  <si>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</si>
  <si>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</si>
  <si>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</si>
  <si>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</si>
  <si>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</si>
  <si>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</si>
  <si>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</si>
  <si>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</si>
  <si>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</si>
  <si>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</si>
  <si>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</si>
  <si>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</si>
  <si>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</si>
  <si>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</si>
  <si>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</si>
  <si>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</si>
  <si>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</si>
  <si>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</si>
  <si>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</si>
  <si>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</si>
  <si>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</si>
  <si>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</si>
  <si>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</si>
  <si>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</si>
  <si>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</si>
  <si>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</si>
  <si>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</si>
  <si>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</si>
  <si>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</si>
  <si>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</si>
  <si>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</si>
  <si>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</si>
  <si>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</si>
  <si>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</si>
  <si>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</si>
  <si>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</si>
  <si>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</si>
  <si>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</si>
  <si>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</si>
  <si>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</si>
  <si>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</si>
  <si>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</si>
  <si>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</si>
  <si>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</si>
  <si>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</si>
  <si>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</si>
  <si>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</si>
  <si>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</si>
  <si>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</si>
  <si>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</si>
  <si>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</si>
  <si>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</si>
  <si>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</si>
  <si>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</si>
  <si>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</si>
  <si>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</si>
  <si>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</si>
  <si>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</si>
  <si>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</si>
  <si>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</si>
  <si>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</si>
  <si>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</si>
  <si>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</si>
  <si>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</si>
  <si>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</si>
  <si>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</si>
  <si>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</si>
  <si>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</si>
  <si>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</si>
  <si>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</si>
  <si>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</si>
  <si>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</si>
  <si>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</si>
  <si>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</si>
  <si>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</si>
  <si>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</si>
  <si>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</si>
  <si>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</si>
  <si>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</si>
  <si>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</si>
  <si>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</si>
  <si>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</si>
  <si>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</si>
  <si>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</si>
  <si>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</si>
  <si>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</si>
  <si>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</si>
  <si>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</si>
  <si>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</si>
  <si>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</si>
  <si>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</si>
  <si>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</si>
  <si>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</si>
  <si>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</si>
  <si>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</si>
  <si>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</si>
  <si>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</si>
  <si>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</si>
  <si>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</si>
  <si>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</si>
  <si>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</si>
  <si>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</si>
  <si>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</si>
  <si>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</si>
  <si>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</si>
  <si>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</si>
  <si>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</si>
  <si>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</si>
  <si>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</si>
  <si>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</si>
  <si>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</si>
  <si>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</si>
  <si>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</si>
  <si>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</si>
  <si>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</si>
  <si>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</si>
  <si>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</si>
  <si>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</si>
  <si>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</si>
  <si>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</si>
  <si>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</si>
  <si>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</si>
  <si>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</si>
  <si>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</si>
  <si>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</si>
  <si>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</si>
  <si>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</si>
  <si>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</si>
  <si>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</si>
  <si>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</si>
  <si>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</si>
  <si>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</si>
  <si>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</si>
  <si>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</si>
  <si>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</si>
  <si>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</si>
  <si>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</si>
  <si>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</si>
  <si>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</si>
  <si>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</si>
  <si>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</si>
  <si>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</si>
  <si>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</si>
  <si>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</si>
  <si>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</si>
  <si>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</si>
  <si>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</si>
  <si>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</si>
  <si>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</si>
  <si>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</si>
  <si>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</si>
  <si>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</si>
  <si>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</si>
  <si>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</si>
  <si>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</si>
  <si>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</si>
  <si>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</si>
  <si>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</si>
  <si>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</si>
  <si>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</si>
  <si>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</si>
  <si>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</si>
  <si>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</si>
  <si>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</si>
  <si>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</si>
  <si>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</si>
  <si>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</si>
  <si>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</si>
  <si>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</si>
  <si>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</si>
  <si>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</si>
  <si>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</si>
  <si>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</si>
  <si>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</si>
  <si>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</si>
  <si>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</si>
  <si>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</si>
  <si>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</si>
  <si>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</si>
  <si>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</si>
  <si>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</si>
  <si>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</si>
  <si>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</si>
  <si>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</si>
  <si>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</si>
  <si>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</si>
  <si>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</si>
  <si>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</si>
  <si>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</si>
  <si>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</si>
  <si>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</si>
  <si>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</si>
  <si>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</si>
  <si>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</si>
  <si>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</si>
  <si>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</si>
  <si>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</si>
  <si>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</si>
  <si>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</si>
  <si>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</si>
  <si>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</si>
  <si>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</si>
  <si>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</si>
  <si>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</si>
  <si>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</si>
  <si>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</si>
  <si>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</si>
  <si>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</si>
  <si>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</si>
  <si>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</si>
  <si>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</si>
  <si>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</si>
  <si>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</si>
  <si>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</si>
  <si>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</si>
  <si>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</si>
  <si>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</si>
  <si>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</si>
  <si>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</si>
  <si>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</si>
  <si>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</si>
  <si>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</si>
  <si>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</si>
  <si>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</si>
  <si>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</si>
  <si>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</si>
  <si>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</si>
  <si>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</si>
  <si>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</si>
  <si>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</si>
  <si>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</si>
  <si>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</si>
  <si>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</si>
  <si>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</si>
  <si>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</si>
  <si>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</si>
  <si>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</si>
  <si>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</si>
  <si>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</si>
  <si>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</si>
  <si>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</si>
  <si>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</si>
  <si>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</si>
  <si>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</si>
  <si>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</si>
  <si>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</si>
  <si>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</si>
  <si>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</si>
  <si>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</si>
  <si>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</si>
  <si>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</si>
  <si>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</si>
  <si>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</si>
  <si>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</si>
  <si>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</si>
  <si>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</si>
  <si>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</si>
  <si>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</si>
  <si>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</si>
  <si>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</si>
  <si>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</si>
  <si>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</si>
  <si>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</si>
  <si>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</si>
  <si>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</si>
  <si>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</si>
  <si>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</si>
  <si>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</si>
  <si>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</si>
  <si>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</si>
  <si>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</si>
  <si>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</si>
  <si>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</si>
  <si>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</si>
  <si>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</si>
  <si>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</si>
  <si>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</si>
  <si>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</si>
  <si>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</si>
  <si>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</si>
  <si>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</si>
  <si>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</si>
  <si>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</si>
  <si>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</si>
  <si>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</si>
  <si>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</si>
  <si>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</si>
  <si>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</si>
  <si>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</si>
  <si>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</si>
  <si>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</si>
  <si>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</si>
  <si>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</si>
  <si>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</si>
  <si>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</si>
  <si>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</si>
  <si>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</si>
  <si>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</si>
  <si>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</si>
  <si>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</si>
  <si>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</si>
  <si>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</si>
  <si>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</si>
  <si>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</si>
  <si>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</si>
  <si>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</si>
  <si>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</si>
  <si>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</si>
  <si>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</si>
  <si>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</si>
  <si>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</si>
  <si>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</si>
  <si>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</si>
  <si>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</si>
  <si>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</si>
  <si>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</si>
  <si>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</si>
  <si>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</si>
  <si>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</si>
  <si>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</si>
  <si>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</si>
  <si>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</si>
  <si>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</si>
  <si>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</si>
  <si>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</si>
  <si>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</si>
  <si>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</si>
  <si>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</si>
  <si>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</si>
  <si>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</si>
  <si>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</si>
  <si>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</si>
  <si>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</si>
  <si>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</si>
  <si>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</si>
  <si>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</si>
  <si>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</si>
  <si>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</si>
  <si>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</si>
  <si>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</si>
  <si>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</si>
  <si>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</si>
  <si>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</si>
  <si>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</si>
  <si>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</si>
  <si>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</si>
  <si>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</si>
  <si>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</si>
  <si>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</si>
  <si>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</si>
  <si>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</si>
  <si>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</si>
  <si>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</si>
  <si>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</si>
  <si>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</si>
  <si>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</si>
  <si>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</si>
  <si>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</si>
  <si>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</si>
  <si>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</si>
  <si>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</si>
  <si>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</si>
  <si>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</si>
  <si>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</si>
  <si>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</si>
  <si>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</si>
  <si>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</si>
  <si>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</si>
  <si>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</si>
  <si>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</si>
  <si>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</si>
  <si>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</si>
  <si>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</si>
  <si>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</si>
  <si>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</si>
  <si>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</si>
  <si>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</si>
  <si>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</si>
  <si>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</si>
  <si>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</si>
  <si>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</si>
  <si>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</si>
  <si>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</si>
  <si>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</si>
  <si>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</si>
  <si>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</si>
  <si>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</si>
  <si>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</si>
  <si>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</si>
  <si>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</si>
  <si>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</si>
  <si>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</si>
  <si>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</si>
  <si>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</si>
  <si>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</si>
  <si>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</si>
  <si>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</si>
  <si>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</si>
  <si>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</si>
  <si>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</si>
  <si>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</si>
  <si>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</si>
  <si>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</si>
  <si>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</si>
  <si>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</si>
  <si>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</si>
  <si>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</si>
  <si>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</si>
  <si>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</si>
  <si>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</si>
  <si>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</si>
  <si>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</si>
  <si>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</si>
  <si>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</si>
  <si>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</si>
  <si>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</si>
  <si>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</si>
  <si>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</si>
  <si>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</si>
  <si>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</si>
  <si>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</si>
  <si>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</si>
  <si>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</si>
  <si>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</si>
  <si>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</si>
  <si>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</si>
  <si>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</si>
  <si>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</si>
  <si>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</si>
  <si>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</si>
  <si>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</si>
  <si>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</si>
  <si>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</si>
  <si>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</si>
  <si>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</si>
  <si>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</si>
  <si>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</si>
  <si>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</si>
  <si>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</si>
  <si>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</si>
  <si>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</si>
  <si>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</si>
  <si>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</si>
  <si>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</si>
  <si>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</si>
  <si>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</si>
  <si>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</si>
  <si>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</si>
  <si>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</si>
  <si>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</si>
  <si>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</si>
  <si>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</si>
  <si>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</si>
  <si>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</si>
  <si>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</si>
  <si>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</si>
  <si>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</si>
  <si>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</si>
  <si>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</si>
  <si>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</si>
  <si>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</si>
  <si>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</si>
  <si>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</si>
  <si>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</si>
  <si>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</si>
  <si>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</si>
  <si>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</si>
  <si>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</si>
  <si>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</si>
  <si>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</si>
  <si>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</si>
  <si>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</si>
  <si>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</si>
  <si>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</si>
  <si>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</si>
  <si>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</si>
  <si>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</si>
  <si>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</si>
  <si>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</si>
  <si>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</si>
  <si>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</si>
  <si>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</si>
  <si>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</si>
  <si>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</si>
  <si>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</si>
  <si>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</si>
  <si>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</si>
  <si>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</si>
  <si>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</si>
  <si>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</si>
  <si>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</si>
  <si>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</si>
  <si>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</si>
  <si>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</si>
  <si>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</si>
  <si>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</si>
  <si>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</si>
  <si>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</si>
  <si>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</si>
  <si>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</si>
  <si>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</si>
  <si>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</si>
  <si>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</si>
  <si>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</si>
  <si>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</si>
  <si>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</si>
  <si>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</si>
  <si>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</si>
  <si>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</si>
  <si>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</si>
  <si>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</si>
  <si>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</si>
  <si>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</si>
  <si>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</si>
  <si>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</si>
  <si>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</si>
  <si>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</si>
  <si>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</si>
  <si>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</si>
  <si>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</si>
  <si>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</si>
  <si>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</si>
  <si>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</si>
  <si>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</si>
  <si>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</si>
  <si>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</si>
  <si>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</si>
  <si>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</si>
  <si>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</si>
  <si>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</si>
  <si>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</si>
  <si>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</si>
  <si>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</si>
  <si>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</si>
  <si>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</si>
  <si>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</si>
  <si>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</si>
  <si>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</si>
  <si>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</si>
  <si>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</si>
  <si>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</si>
  <si>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</si>
  <si>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</si>
  <si>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</si>
  <si>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</si>
  <si>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</si>
  <si>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</si>
  <si>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</si>
  <si>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</si>
  <si>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</si>
  <si>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</si>
  <si>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</si>
  <si>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</si>
  <si>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</si>
  <si>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</si>
  <si>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</si>
  <si>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</si>
  <si>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</si>
  <si>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</si>
  <si>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</si>
  <si>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</si>
  <si>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</si>
  <si>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</si>
  <si>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</si>
  <si>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</si>
  <si>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</si>
  <si>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</si>
  <si>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</si>
  <si>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</si>
  <si>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</si>
  <si>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</si>
  <si>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</si>
  <si>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</si>
  <si>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</si>
  <si>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</si>
  <si>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</si>
  <si>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</si>
  <si>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</si>
  <si>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</si>
  <si>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</si>
  <si>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</si>
  <si>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</si>
  <si>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</si>
  <si>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</si>
  <si>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</si>
  <si>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</si>
  <si>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</si>
  <si>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</si>
  <si>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</si>
  <si>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</si>
  <si>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</si>
  <si>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</si>
  <si>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</si>
  <si>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</si>
  <si>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</si>
  <si>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</si>
  <si>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</si>
  <si>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</si>
  <si>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</si>
  <si>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</si>
  <si>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</si>
  <si>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</si>
  <si>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</si>
  <si>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</si>
  <si>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</si>
  <si>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</si>
  <si>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</si>
  <si>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</si>
  <si>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</si>
  <si>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</si>
  <si>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</si>
  <si>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</si>
  <si>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</si>
  <si>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</si>
  <si>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</si>
  <si>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</si>
  <si>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</si>
  <si>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</si>
  <si>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</si>
  <si>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</si>
  <si>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</si>
  <si>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</si>
  <si>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</si>
  <si>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</si>
  <si>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</si>
  <si>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</si>
  <si>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</si>
  <si>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</si>
  <si>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</si>
  <si>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</si>
  <si>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</si>
  <si>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</si>
  <si>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</si>
  <si>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</si>
  <si>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</si>
  <si>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</si>
  <si>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</si>
  <si>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</si>
  <si>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</si>
  <si>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</si>
  <si>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</si>
  <si>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</si>
  <si>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</si>
  <si>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</si>
  <si>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</si>
  <si>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</si>
  <si>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</si>
  <si>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</si>
  <si>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</si>
  <si>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</si>
  <si>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</si>
  <si>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</si>
  <si>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</si>
  <si>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</si>
  <si>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</si>
  <si>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</si>
  <si>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</si>
  <si>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</si>
  <si>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</si>
  <si>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</si>
  <si>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</si>
  <si>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</si>
  <si>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</si>
  <si>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</si>
  <si>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</si>
  <si>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</si>
  <si>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</si>
  <si>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</si>
  <si>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</si>
  <si>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</si>
  <si>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</si>
  <si>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</si>
  <si>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</si>
  <si>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</si>
  <si>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</si>
  <si>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</si>
  <si>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</si>
  <si>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</si>
  <si>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</si>
  <si>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</si>
  <si>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</si>
  <si>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</si>
  <si>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</si>
  <si>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</si>
  <si>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</si>
  <si>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</si>
  <si>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</si>
  <si>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</si>
  <si>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</si>
  <si>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</si>
  <si>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</si>
  <si>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</si>
  <si>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</si>
  <si>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</si>
  <si>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</si>
  <si>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</si>
  <si>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</si>
  <si>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</si>
  <si>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</si>
  <si>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</si>
  <si>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</si>
  <si>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</si>
  <si>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</si>
  <si>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</si>
  <si>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</si>
  <si>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</si>
  <si>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</si>
  <si>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</si>
  <si>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</si>
  <si>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</si>
  <si>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</si>
  <si>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</si>
  <si>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</si>
  <si>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</si>
  <si>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</si>
  <si>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</si>
  <si>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</si>
  <si>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</si>
  <si>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</si>
  <si>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</si>
  <si>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</si>
  <si>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</si>
  <si>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</si>
  <si>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</si>
  <si>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</si>
  <si>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</si>
  <si>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</si>
  <si>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</si>
  <si>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</si>
  <si>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</si>
  <si>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</si>
  <si>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</si>
  <si>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</si>
  <si>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</si>
  <si>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</si>
  <si>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</si>
  <si>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</si>
  <si>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</si>
  <si>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</si>
  <si>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</si>
  <si>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</si>
  <si>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</si>
  <si>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</si>
  <si>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</si>
  <si>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</si>
  <si>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</si>
  <si>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</si>
  <si>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</si>
  <si>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</si>
  <si>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</si>
  <si>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</si>
  <si>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</si>
  <si>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</si>
  <si>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</si>
  <si>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</si>
  <si>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</si>
  <si>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</si>
  <si>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</si>
  <si>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</si>
  <si>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</si>
  <si>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</si>
  <si>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</si>
  <si>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</si>
  <si>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</si>
  <si>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</si>
  <si>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</si>
  <si>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</si>
  <si>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</si>
  <si>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</si>
  <si>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</si>
  <si>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</si>
  <si>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</si>
  <si>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</si>
  <si>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</si>
  <si>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</si>
  <si>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</si>
  <si>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</si>
  <si>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</si>
  <si>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</si>
  <si>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</si>
  <si>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</si>
  <si>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</si>
  <si>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</si>
  <si>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</si>
  <si>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</si>
  <si>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</si>
  <si>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</si>
  <si>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</si>
  <si>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</si>
  <si>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</si>
  <si>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</si>
  <si>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</si>
  <si>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</si>
  <si>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</si>
  <si>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</si>
  <si>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</si>
  <si>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</si>
  <si>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</si>
  <si>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</si>
  <si>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</si>
  <si>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</si>
  <si>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</si>
  <si>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</si>
  <si>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</si>
  <si>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</si>
  <si>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</si>
  <si>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</si>
  <si>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</si>
  <si>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</si>
  <si>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</si>
  <si>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</si>
  <si>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</si>
  <si>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</si>
  <si>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</si>
  <si>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</si>
  <si>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</si>
  <si>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</si>
  <si>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</si>
  <si>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</si>
  <si>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</si>
  <si>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</si>
  <si>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</si>
  <si>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</si>
  <si>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</si>
  <si>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</si>
  <si>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</si>
  <si>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</si>
  <si>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</si>
  <si>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</si>
  <si>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</si>
  <si>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</si>
  <si>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</si>
  <si>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</si>
  <si>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</si>
  <si>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</si>
  <si>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</si>
  <si>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</si>
  <si>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</si>
  <si>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</si>
  <si>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</si>
  <si>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</si>
  <si>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</si>
  <si>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</si>
  <si>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</si>
  <si>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</si>
  <si>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</si>
  <si>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</si>
  <si>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</si>
  <si>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</si>
  <si>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</si>
  <si>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</si>
  <si>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</si>
  <si>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</si>
  <si>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</si>
  <si>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</si>
  <si>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</si>
  <si>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</si>
  <si>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</si>
  <si>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</si>
  <si>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</si>
  <si>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</si>
  <si>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</si>
  <si>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</si>
  <si>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</si>
  <si>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</si>
  <si>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</si>
  <si>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</si>
  <si>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</si>
  <si>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</si>
  <si>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</si>
  <si>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</si>
  <si>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</si>
  <si>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</si>
  <si>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</si>
  <si>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</si>
  <si>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</si>
  <si>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</si>
  <si>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</si>
  <si>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</si>
  <si>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</si>
  <si>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</si>
  <si>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</si>
  <si>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</si>
  <si>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</si>
  <si>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</si>
  <si>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</si>
  <si>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</si>
  <si>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</si>
  <si>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</si>
  <si>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</si>
  <si>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</si>
  <si>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</si>
  <si>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</si>
  <si>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</si>
  <si>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</si>
  <si>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</si>
  <si>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</si>
  <si>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</si>
  <si>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</si>
  <si>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</si>
  <si>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</si>
  <si>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</si>
  <si>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</si>
  <si>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</si>
  <si>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</si>
  <si>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</si>
  <si>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</si>
  <si>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</si>
  <si>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</si>
  <si>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</si>
  <si>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</si>
  <si>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</si>
  <si>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</si>
  <si>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</si>
  <si>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</si>
  <si>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</si>
  <si>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</si>
  <si>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</si>
  <si>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</si>
  <si>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</si>
  <si>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</si>
  <si>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</si>
  <si>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</si>
  <si>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</si>
  <si>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</si>
  <si>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</si>
  <si>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</si>
  <si>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</si>
  <si>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</si>
  <si>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</si>
  <si>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</si>
  <si>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</si>
  <si>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</si>
  <si>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</si>
  <si>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</si>
  <si>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</si>
  <si>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</si>
  <si>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</si>
  <si>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</si>
  <si>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</si>
  <si>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</si>
  <si>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</si>
  <si>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</si>
  <si>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</si>
  <si>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</si>
  <si>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</si>
  <si>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</si>
  <si>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</si>
  <si>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</si>
  <si>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</si>
  <si>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</si>
  <si>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</si>
  <si>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</si>
  <si>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</si>
  <si>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</si>
  <si>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</si>
  <si>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</si>
  <si>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</si>
  <si>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</si>
  <si>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</si>
  <si>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</si>
  <si>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</si>
  <si>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</si>
  <si>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</si>
  <si>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</si>
  <si>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</si>
  <si>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</si>
  <si>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</si>
  <si>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</si>
  <si>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</si>
  <si>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</si>
  <si>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</si>
  <si>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</si>
  <si>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</si>
  <si>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</si>
  <si>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</si>
  <si>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</si>
  <si>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</si>
  <si>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</si>
  <si>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</si>
  <si>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</si>
  <si>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</si>
  <si>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</si>
  <si>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</si>
  <si>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</si>
  <si>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</si>
  <si>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</si>
  <si>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</si>
  <si>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</si>
  <si>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</si>
  <si>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</si>
  <si>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</si>
  <si>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</si>
  <si>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</si>
  <si>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</si>
  <si>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</si>
  <si>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</si>
  <si>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</si>
  <si>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</si>
  <si>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</si>
  <si>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</si>
  <si>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</si>
  <si>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</si>
  <si>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</si>
  <si>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</si>
  <si>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</si>
  <si>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</si>
  <si>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</si>
  <si>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</si>
  <si>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</si>
  <si>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</si>
  <si>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</si>
  <si>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</si>
  <si>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</si>
  <si>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</si>
  <si>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</si>
  <si>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</si>
  <si>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</si>
  <si>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</si>
  <si>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</si>
  <si>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</si>
  <si>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</si>
  <si>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</si>
  <si>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</si>
  <si>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</si>
  <si>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</si>
  <si>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</si>
  <si>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</si>
  <si>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</si>
  <si>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</si>
  <si>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</si>
  <si>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</si>
  <si>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</si>
  <si>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</si>
  <si>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</si>
  <si>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</si>
  <si>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</si>
  <si>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</si>
  <si>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</si>
  <si>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</si>
  <si>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</si>
  <si>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</si>
  <si>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</si>
  <si>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</si>
  <si>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</si>
  <si>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</si>
  <si>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</si>
  <si>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</si>
  <si>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</si>
  <si>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</si>
  <si>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</si>
  <si>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</si>
  <si>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</si>
  <si>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</si>
  <si>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</si>
  <si>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</si>
  <si>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</si>
  <si>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</si>
  <si>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</si>
  <si>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</si>
  <si>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</si>
  <si>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</si>
  <si>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</si>
  <si>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</si>
  <si>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</si>
  <si>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</si>
  <si>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</si>
  <si>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</si>
  <si>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</si>
  <si>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</si>
  <si>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</si>
  <si>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</si>
  <si>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</si>
  <si>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</si>
  <si>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</si>
  <si>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</si>
  <si>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</si>
  <si>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</si>
  <si>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</si>
  <si>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</si>
  <si>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</si>
  <si>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</si>
  <si>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</si>
  <si>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</si>
  <si>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</si>
  <si>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</si>
  <si>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</si>
  <si>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</si>
  <si>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</si>
  <si>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</si>
  <si>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</si>
  <si>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</si>
  <si>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</si>
  <si>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</si>
  <si>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</si>
  <si>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</si>
  <si>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</si>
  <si>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</si>
  <si>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</si>
  <si>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</si>
  <si>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</si>
  <si>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</si>
  <si>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</si>
  <si>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</si>
  <si>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</si>
  <si>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</si>
  <si>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</si>
  <si>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</si>
  <si>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</si>
  <si>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</si>
  <si>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</si>
  <si>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</si>
  <si>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</si>
  <si>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</si>
  <si>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</si>
  <si>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</si>
  <si>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</si>
  <si>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</si>
  <si>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</si>
  <si>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</si>
  <si>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</si>
  <si>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</si>
  <si>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</si>
  <si>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</si>
  <si>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</si>
  <si>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</si>
  <si>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</si>
  <si>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</si>
  <si>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</si>
  <si>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</si>
  <si>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</si>
  <si>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</si>
  <si>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</si>
  <si>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</si>
  <si>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</si>
  <si>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</si>
  <si>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</si>
  <si>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</si>
  <si>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</si>
  <si>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</si>
  <si>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</si>
  <si>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</si>
  <si>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</si>
  <si>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</si>
  <si>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</si>
  <si>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</si>
  <si>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</si>
  <si>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</si>
  <si>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</si>
  <si>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</si>
  <si>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</si>
  <si>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</si>
  <si>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</si>
  <si>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</si>
  <si>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</si>
  <si>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</si>
  <si>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</si>
  <si>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</si>
  <si>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</si>
  <si>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</si>
  <si>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</si>
  <si>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</si>
  <si>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</si>
  <si>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</si>
  <si>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</si>
  <si>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</si>
  <si>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</si>
  <si>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</si>
  <si>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</si>
  <si>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</si>
  <si>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</si>
  <si>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</si>
  <si>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</si>
  <si>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</si>
  <si>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</si>
  <si>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</si>
  <si>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</si>
  <si>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</si>
  <si>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</si>
  <si>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</si>
  <si>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</si>
  <si>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</si>
  <si>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</si>
  <si>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</si>
  <si>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</si>
  <si>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</si>
  <si>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</si>
  <si>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</si>
  <si>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</si>
  <si>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</si>
  <si>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</si>
  <si>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</si>
  <si>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</si>
  <si>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</si>
  <si>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</si>
  <si>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</si>
  <si>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</si>
  <si>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</si>
  <si>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</si>
  <si>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</si>
  <si>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</si>
  <si>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</si>
  <si>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</si>
  <si>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</si>
  <si>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</si>
  <si>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</si>
  <si>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</si>
  <si>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</si>
  <si>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</si>
  <si>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</si>
  <si>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</si>
  <si>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</si>
  <si>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</si>
  <si>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</si>
  <si>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</si>
  <si>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</si>
  <si>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</si>
  <si>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</si>
  <si>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</si>
  <si>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</si>
  <si>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</si>
  <si>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</si>
  <si>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</si>
  <si>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</si>
  <si>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</si>
  <si>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</si>
  <si>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</si>
  <si>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</si>
  <si>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</si>
  <si>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</si>
  <si>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</si>
  <si>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</si>
  <si>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</si>
  <si>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</si>
  <si>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</si>
  <si>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</si>
  <si>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</si>
  <si>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</si>
  <si>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</si>
  <si>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</si>
  <si>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</si>
  <si>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</si>
  <si>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</si>
  <si>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</si>
  <si>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</si>
  <si>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</si>
  <si>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</si>
  <si>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</si>
  <si>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</si>
  <si>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</si>
  <si>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</si>
  <si>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</si>
  <si>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</si>
  <si>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</si>
  <si>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</si>
  <si>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</si>
  <si>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</si>
  <si>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</si>
  <si>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</si>
  <si>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</si>
  <si>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</si>
  <si>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</si>
  <si>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</si>
  <si>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</si>
  <si>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</si>
  <si>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</si>
  <si>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</si>
  <si>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</si>
  <si>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</si>
  <si>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</si>
  <si>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</si>
  <si>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</si>
  <si>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</si>
  <si>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</si>
  <si>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</si>
  <si>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</si>
  <si>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</si>
  <si>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</si>
  <si>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</si>
  <si>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</si>
  <si>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</si>
  <si>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</si>
  <si>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</si>
  <si>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</si>
  <si>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</si>
  <si>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</si>
  <si>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</si>
  <si>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</si>
  <si>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</si>
  <si>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</si>
  <si>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</si>
  <si>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</si>
  <si>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</si>
  <si>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</si>
  <si>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</si>
  <si>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</si>
  <si>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</si>
  <si>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</si>
  <si>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</si>
  <si>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</si>
  <si>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</si>
  <si>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</si>
  <si>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</si>
  <si>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</si>
  <si>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</si>
  <si>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</si>
  <si>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</si>
  <si>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</si>
  <si>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</si>
  <si>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</si>
  <si>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</si>
  <si>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</si>
  <si>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</si>
  <si>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</si>
  <si>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</si>
  <si>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</si>
  <si>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</si>
  <si>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</si>
  <si>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</si>
  <si>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</si>
  <si>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</si>
  <si>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</si>
  <si>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</si>
  <si>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</si>
  <si>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</si>
  <si>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</si>
  <si>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</si>
  <si>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</si>
  <si>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</si>
  <si>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</si>
  <si>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</si>
  <si>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</si>
  <si>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</si>
  <si>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</si>
  <si>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</si>
  <si>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</si>
  <si>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</si>
  <si>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</si>
  <si>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</si>
  <si>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</si>
  <si>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</si>
  <si>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</si>
  <si>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</si>
  <si>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</si>
  <si>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</si>
  <si>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</si>
  <si>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</si>
  <si>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</si>
  <si>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</si>
  <si>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</si>
  <si>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</si>
  <si>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</si>
  <si>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</si>
  <si>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</si>
  <si>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</si>
  <si>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</si>
  <si>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</si>
  <si>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</si>
  <si>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</si>
  <si>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</si>
  <si>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</si>
  <si>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</si>
  <si>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</si>
  <si>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</si>
  <si>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</si>
  <si>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</si>
  <si>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</si>
  <si>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</si>
  <si>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</si>
  <si>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</si>
  <si>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</si>
  <si>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</si>
  <si>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</si>
  <si>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</si>
  <si>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</si>
  <si>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</si>
  <si>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</si>
  <si>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</si>
  <si>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</si>
  <si>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</si>
  <si>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</si>
  <si>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</si>
  <si>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</si>
  <si>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</si>
  <si>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</si>
  <si>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</si>
  <si>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</si>
  <si>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</si>
  <si>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</si>
  <si>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</si>
  <si>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</si>
  <si>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</si>
  <si>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</si>
  <si>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</si>
  <si>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</si>
  <si>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</si>
  <si>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</si>
  <si>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</si>
  <si>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</si>
  <si>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</si>
  <si>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</si>
  <si>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</si>
  <si>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</si>
  <si>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</si>
  <si>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</si>
  <si>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</si>
  <si>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</si>
  <si>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</si>
  <si>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</si>
  <si>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</si>
  <si>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</si>
  <si>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</si>
  <si>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</si>
  <si>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</si>
  <si>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</si>
  <si>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</si>
  <si>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</si>
  <si>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</si>
  <si>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</si>
  <si>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</si>
  <si>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</si>
  <si>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</si>
  <si>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</si>
  <si>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</si>
  <si>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</si>
  <si>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</si>
  <si>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</si>
  <si>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</si>
  <si>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</si>
  <si>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</si>
  <si>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</si>
  <si>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</si>
  <si>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</si>
  <si>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</si>
  <si>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</si>
  <si>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</si>
  <si>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</si>
  <si>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</si>
  <si>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</si>
  <si>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</si>
  <si>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</si>
  <si>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</si>
  <si>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</si>
  <si>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</si>
  <si>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</si>
  <si>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</si>
  <si>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</si>
  <si>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</si>
  <si>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</si>
  <si>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</si>
  <si>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</si>
  <si>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</si>
  <si>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</si>
  <si>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</si>
  <si>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</si>
  <si>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</si>
  <si>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</si>
  <si>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</si>
  <si>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</si>
  <si>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</si>
  <si>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</si>
  <si>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</si>
  <si>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</si>
  <si>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</si>
  <si>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</si>
  <si>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</si>
  <si>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</si>
  <si>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</si>
  <si>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</si>
  <si>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</si>
  <si>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</si>
  <si>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</si>
  <si>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</si>
  <si>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</si>
  <si>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</si>
  <si>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</si>
  <si>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</si>
  <si>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</si>
  <si>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</si>
  <si>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</si>
  <si>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</si>
  <si>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</si>
  <si>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</si>
  <si>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</si>
  <si>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</si>
  <si>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</si>
  <si>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</si>
  <si>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</si>
  <si>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</si>
  <si>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</si>
  <si>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</si>
  <si>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</si>
  <si>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</si>
  <si>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</si>
  <si>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</si>
  <si>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</si>
  <si>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</si>
  <si>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</si>
  <si>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</si>
  <si>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</si>
  <si>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</si>
  <si>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</si>
  <si>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</si>
  <si>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</si>
  <si>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</si>
  <si>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</si>
  <si>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</si>
  <si>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</si>
  <si>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</si>
  <si>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</si>
  <si>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</si>
  <si>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</si>
  <si>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</si>
  <si>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</si>
  <si>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</si>
  <si>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</si>
  <si>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</si>
  <si>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</si>
  <si>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</si>
  <si>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</si>
  <si>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</si>
  <si>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</si>
  <si>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</si>
  <si>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</si>
  <si>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</si>
  <si>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</si>
  <si>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</si>
  <si>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</si>
  <si>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</si>
  <si>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</si>
  <si>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</si>
  <si>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</si>
  <si>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</si>
  <si>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</si>
  <si>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</si>
  <si>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</si>
  <si>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</si>
  <si>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</si>
  <si>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</si>
  <si>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</si>
  <si>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</si>
  <si>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</si>
  <si>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</si>
  <si>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</si>
  <si>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</si>
  <si>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</si>
  <si>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</si>
  <si>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</si>
  <si>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</si>
  <si>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</si>
  <si>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</si>
  <si>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</si>
  <si>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</si>
  <si>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</si>
  <si>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</si>
  <si>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</si>
  <si>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</si>
  <si>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</si>
  <si>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</si>
  <si>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</si>
  <si>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</si>
  <si>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</si>
  <si>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</si>
  <si>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</si>
  <si>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</si>
  <si>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</si>
  <si>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</si>
  <si>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</si>
  <si>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</si>
  <si>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</si>
  <si>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</si>
  <si>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</si>
  <si>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</si>
  <si>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</si>
  <si>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</si>
  <si>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</si>
  <si>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</si>
  <si>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</si>
  <si>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</si>
  <si>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</si>
  <si>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</si>
  <si>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</si>
  <si>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</si>
  <si>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</si>
  <si>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</si>
  <si>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</si>
  <si>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</si>
  <si>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</si>
  <si>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</si>
  <si>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</si>
  <si>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</si>
  <si>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</si>
  <si>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</si>
  <si>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</si>
  <si>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</si>
  <si>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</si>
  <si>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</si>
  <si>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</si>
  <si>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</si>
  <si>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</si>
  <si>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</si>
  <si>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</si>
  <si>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</si>
  <si>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</si>
  <si>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</si>
  <si>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</si>
  <si>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</si>
  <si>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</si>
  <si>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</si>
  <si>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</si>
  <si>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</si>
  <si>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</si>
  <si>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</si>
  <si>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</si>
  <si>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</si>
  <si>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</si>
  <si>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</si>
  <si>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</si>
  <si>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</si>
  <si>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</si>
  <si>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</si>
  <si>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</si>
  <si>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</si>
  <si>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</si>
  <si>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</si>
  <si>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</si>
  <si>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</si>
  <si>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</si>
  <si>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</si>
  <si>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</si>
  <si>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</si>
  <si>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</si>
  <si>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</si>
  <si>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</si>
  <si>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</si>
  <si>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</si>
  <si>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</si>
  <si>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</si>
  <si>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</si>
  <si>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</si>
  <si>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</si>
  <si>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</si>
  <si>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</si>
  <si>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</si>
  <si>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</si>
  <si>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</si>
  <si>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</si>
  <si>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</si>
  <si>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</si>
  <si>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</si>
  <si>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</si>
  <si>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</si>
  <si>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</si>
  <si>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</si>
  <si>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</si>
  <si>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</si>
  <si>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</si>
  <si>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</si>
  <si>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</si>
  <si>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</si>
  <si>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</si>
  <si>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</si>
  <si>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</si>
  <si>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</si>
  <si>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</si>
  <si>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</si>
  <si>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</si>
  <si>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</si>
  <si>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</si>
  <si>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</si>
  <si>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</si>
  <si>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</si>
  <si>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</si>
  <si>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</si>
  <si>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</si>
  <si>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</si>
  <si>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</si>
  <si>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</si>
  <si>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</si>
  <si>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</si>
  <si>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</si>
  <si>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</si>
  <si>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</si>
  <si>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</si>
  <si>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</si>
  <si>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</si>
  <si>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</si>
  <si>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</si>
  <si>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</si>
  <si>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</si>
  <si>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</si>
  <si>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</si>
  <si>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</si>
  <si>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</si>
  <si>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</si>
  <si>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</si>
  <si>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</si>
  <si>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</si>
  <si>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</si>
  <si>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</si>
  <si>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</si>
  <si>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</si>
  <si>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</si>
  <si>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</si>
  <si>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</si>
  <si>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</si>
  <si>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</si>
  <si>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</si>
  <si>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</si>
  <si>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</si>
  <si>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</si>
  <si>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</si>
  <si>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</si>
  <si>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</si>
  <si>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</si>
  <si>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</si>
  <si>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</si>
  <si>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</si>
  <si>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</si>
  <si>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</si>
  <si>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</si>
  <si>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</si>
  <si>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</si>
  <si>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</si>
  <si>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</si>
  <si>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</si>
  <si>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</si>
  <si>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</si>
  <si>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</si>
  <si>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</si>
  <si>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</si>
  <si>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</si>
  <si>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</si>
  <si>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</si>
  <si>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</si>
  <si>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</si>
  <si>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</si>
  <si>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</si>
  <si>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</si>
  <si>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</si>
  <si>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</si>
  <si>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</si>
  <si>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</si>
  <si>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</si>
  <si>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</si>
  <si>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</si>
  <si>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</si>
  <si>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</si>
  <si>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</si>
  <si>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</si>
  <si>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</si>
  <si>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</si>
  <si>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</si>
  <si>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</si>
  <si>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</si>
  <si>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</si>
  <si>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</si>
  <si>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</si>
  <si>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</si>
  <si>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</si>
  <si>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</si>
  <si>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</si>
  <si>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</si>
  <si>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</si>
  <si>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</si>
  <si>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</si>
  <si>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</si>
  <si>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</si>
  <si>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</si>
  <si>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</si>
  <si>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</si>
  <si>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</si>
  <si>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</si>
  <si>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</si>
  <si>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</si>
  <si>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</si>
  <si>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</si>
  <si>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</si>
  <si>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</si>
  <si>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</si>
  <si>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</si>
  <si>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</si>
  <si>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</si>
  <si>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</si>
  <si>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</si>
  <si>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</si>
  <si>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</si>
  <si>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</si>
  <si>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</si>
  <si>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</si>
  <si>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</si>
  <si>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</si>
  <si>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</si>
  <si>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</si>
  <si>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</si>
  <si>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</si>
  <si>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</si>
  <si>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</si>
  <si>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</si>
  <si>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</si>
  <si>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</si>
  <si>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</si>
  <si>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</si>
  <si>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</si>
  <si>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</si>
  <si>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</si>
  <si>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</si>
  <si>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</si>
  <si>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</si>
  <si>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</si>
  <si>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</si>
  <si>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</si>
  <si>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</si>
  <si>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</si>
  <si>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</si>
  <si>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</si>
  <si>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</si>
  <si>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</si>
  <si>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</si>
  <si>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</si>
  <si>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</si>
  <si>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</si>
  <si>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</si>
  <si>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</si>
  <si>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</si>
  <si>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</si>
  <si>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</si>
  <si>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</si>
  <si>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</si>
  <si>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</si>
  <si>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</si>
  <si>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</si>
  <si>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</si>
  <si>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</si>
  <si>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</si>
  <si>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</si>
  <si>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</si>
  <si>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</si>
  <si>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</si>
  <si>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</si>
  <si>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</si>
  <si>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</si>
  <si>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</si>
  <si>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</si>
  <si>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</si>
  <si>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</si>
  <si>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</si>
  <si>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</si>
  <si>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</si>
  <si>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</si>
  <si>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</si>
  <si>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</si>
  <si>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</si>
  <si>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</si>
  <si>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</si>
  <si>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</si>
  <si>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</si>
  <si>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</si>
  <si>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</si>
  <si>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</si>
  <si>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</si>
  <si>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</si>
  <si>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</si>
  <si>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</si>
  <si>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</si>
  <si>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</si>
  <si>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</si>
  <si>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</si>
  <si>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</si>
  <si>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</si>
  <si>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</si>
  <si>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</si>
  <si>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</si>
  <si>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</si>
  <si>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</si>
  <si>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</si>
  <si>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</si>
  <si>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</si>
  <si>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</si>
  <si>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</si>
  <si>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</si>
  <si>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</si>
  <si>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</si>
  <si>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</si>
  <si>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</si>
  <si>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</si>
  <si>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</si>
  <si>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</si>
  <si>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</si>
  <si>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</si>
  <si>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</si>
  <si>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</si>
  <si>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</si>
  <si>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</si>
  <si>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</si>
  <si>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</si>
  <si>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</si>
  <si>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</si>
  <si>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</si>
  <si>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</si>
  <si>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</si>
  <si>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</si>
  <si>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</si>
  <si>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</si>
  <si>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</si>
  <si>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</si>
  <si>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</si>
  <si>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</si>
  <si>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</si>
  <si>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</si>
  <si>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</si>
  <si>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</si>
  <si>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</si>
  <si>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</si>
  <si>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</si>
  <si>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</si>
  <si>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</si>
  <si>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</si>
  <si>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</si>
  <si>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</si>
  <si>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</si>
  <si>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</si>
  <si>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</si>
  <si>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</si>
  <si>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</si>
  <si>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</si>
  <si>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</si>
  <si>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</si>
  <si>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</si>
  <si>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</si>
  <si>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</si>
  <si>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</si>
  <si>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</si>
  <si>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</si>
  <si>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</si>
  <si>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</si>
  <si>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</si>
  <si>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</si>
  <si>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</si>
  <si>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</si>
  <si>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</si>
  <si>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</si>
  <si>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</si>
  <si>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</si>
  <si>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</si>
  <si>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</si>
  <si>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</si>
  <si>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</si>
  <si>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</si>
  <si>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</si>
  <si>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</si>
  <si>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</si>
  <si>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</si>
  <si>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</si>
  <si>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</si>
  <si>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</si>
  <si>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</si>
  <si>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</si>
  <si>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</si>
  <si>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</si>
  <si>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</si>
  <si>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</si>
  <si>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</si>
  <si>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</si>
  <si>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</si>
  <si>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</si>
  <si>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</si>
  <si>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</si>
  <si>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</si>
  <si>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</si>
  <si>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</si>
  <si>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</si>
  <si>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</si>
  <si>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</si>
  <si>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</si>
  <si>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</si>
  <si>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</si>
  <si>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</si>
  <si>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</si>
  <si>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</si>
  <si>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</si>
  <si>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</si>
  <si>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</si>
  <si>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</si>
  <si>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</si>
  <si>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</si>
  <si>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</si>
  <si>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</si>
  <si>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</si>
  <si>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</si>
  <si>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</si>
  <si>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</si>
  <si>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</si>
  <si>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</si>
  <si>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</si>
  <si>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</si>
  <si>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</si>
  <si>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</si>
  <si>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</si>
  <si>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</si>
  <si>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</si>
  <si>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</si>
  <si>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</si>
  <si>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</si>
  <si>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</si>
  <si>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</si>
  <si>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</si>
  <si>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</si>
  <si>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</si>
  <si>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</si>
  <si>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</si>
  <si>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</si>
  <si>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</si>
  <si>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</si>
  <si>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</si>
  <si>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</si>
  <si>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</si>
  <si>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</si>
  <si>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</si>
  <si>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</si>
  <si>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</si>
  <si>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</si>
  <si>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</si>
  <si>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</si>
  <si>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</si>
  <si>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</si>
  <si>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</si>
  <si>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</si>
  <si>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</si>
  <si>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</si>
  <si>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</si>
  <si>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</si>
  <si>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</si>
  <si>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</si>
  <si>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</si>
  <si>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</si>
  <si>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</si>
  <si>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</si>
  <si>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</si>
  <si>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</si>
  <si>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</si>
  <si>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</si>
  <si>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</si>
  <si>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</si>
  <si>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</si>
  <si>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</si>
  <si>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</si>
  <si>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</si>
  <si>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</si>
  <si>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</si>
  <si>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</si>
  <si>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</si>
  <si>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</si>
  <si>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</si>
  <si>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</si>
  <si>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</si>
  <si>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</si>
  <si>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</si>
  <si>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</si>
  <si>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</si>
  <si>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</si>
  <si>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</si>
  <si>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</si>
  <si>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</si>
  <si>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</si>
  <si>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</si>
  <si>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</si>
  <si>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</si>
  <si>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</si>
  <si>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</si>
  <si>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</si>
  <si>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</si>
  <si>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</si>
  <si>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</si>
  <si>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</si>
  <si>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</si>
  <si>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</si>
  <si>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</si>
  <si>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</si>
  <si>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</si>
  <si>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</si>
  <si>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</si>
  <si>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</si>
  <si>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</si>
  <si>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</si>
  <si>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</si>
  <si>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</si>
  <si>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</si>
  <si>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</si>
  <si>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</si>
  <si>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</si>
  <si>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</si>
  <si>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</si>
  <si>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</si>
  <si>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</si>
  <si>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</si>
  <si>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</si>
  <si>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</si>
  <si>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</si>
  <si>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</si>
  <si>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</si>
  <si>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</si>
  <si>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</si>
  <si>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</si>
  <si>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</si>
  <si>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</si>
  <si>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</si>
  <si>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</si>
  <si>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</si>
  <si>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</si>
  <si>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</si>
  <si>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</si>
  <si>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</si>
  <si>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</si>
  <si>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</si>
  <si>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</si>
  <si>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</si>
  <si>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</si>
  <si>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</si>
  <si>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</si>
  <si>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</si>
  <si>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</si>
  <si>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</si>
  <si>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</si>
  <si>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</si>
  <si>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</si>
  <si>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</si>
  <si>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</si>
  <si>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</si>
  <si>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</si>
  <si>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</si>
  <si>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</si>
  <si>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</si>
  <si>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</si>
  <si>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</si>
  <si>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</si>
  <si>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</si>
  <si>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</si>
  <si>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</si>
  <si>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</si>
  <si>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</si>
  <si>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</si>
  <si>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</si>
  <si>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</si>
  <si>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</si>
  <si>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</si>
  <si>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</si>
  <si>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</si>
  <si>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</si>
  <si>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</si>
  <si>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</si>
  <si>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</si>
  <si>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</si>
  <si>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</si>
  <si>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</si>
  <si>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</si>
  <si>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</si>
  <si>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</si>
  <si>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</si>
  <si>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</si>
  <si>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</si>
  <si>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</si>
  <si>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</si>
  <si>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</si>
  <si>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</si>
  <si>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</si>
  <si>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</si>
  <si>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</si>
  <si>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</si>
  <si>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</si>
  <si>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</si>
  <si>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</si>
  <si>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</si>
  <si>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</si>
  <si>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</si>
  <si>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</si>
  <si>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</si>
  <si>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</si>
  <si>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</si>
  <si>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</si>
  <si>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</si>
  <si>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</si>
  <si>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</si>
  <si>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</si>
  <si>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</si>
  <si>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</si>
  <si>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</si>
  <si>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</si>
  <si>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</si>
  <si>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</si>
  <si>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</si>
  <si>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</si>
  <si>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</si>
  <si>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</si>
  <si>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</si>
  <si>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</si>
  <si>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</si>
  <si>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</si>
  <si>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</si>
  <si>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</si>
  <si>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</si>
  <si>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</si>
  <si>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</si>
  <si>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</si>
  <si>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</si>
  <si>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</si>
  <si>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</si>
  <si>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</si>
  <si>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</si>
  <si>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</si>
  <si>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</si>
  <si>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</si>
  <si>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</si>
  <si>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</si>
  <si>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</si>
  <si>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</si>
  <si>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</si>
  <si>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</si>
  <si>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</si>
  <si>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</si>
  <si>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</si>
  <si>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</si>
  <si>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</si>
  <si>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</si>
  <si>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</si>
  <si>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</si>
  <si>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</si>
  <si>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</si>
  <si>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</si>
  <si>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</si>
  <si>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</si>
  <si>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</si>
  <si>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</si>
  <si>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</si>
  <si>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</si>
  <si>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</si>
  <si>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</si>
  <si>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</si>
  <si>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</si>
  <si>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</si>
  <si>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</si>
  <si>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</si>
  <si>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</si>
  <si>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</si>
  <si>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</si>
  <si>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</si>
  <si>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</si>
  <si>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</si>
  <si>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</si>
  <si>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</si>
  <si>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</si>
  <si>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</si>
  <si>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</si>
  <si>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</si>
  <si>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</si>
  <si>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</si>
  <si>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</si>
  <si>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</si>
  <si>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</si>
  <si>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</si>
  <si>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</si>
  <si>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</si>
  <si>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</si>
  <si>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</si>
  <si>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</si>
  <si>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</si>
  <si>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</si>
  <si>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</si>
  <si>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</si>
  <si>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</si>
  <si>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</si>
  <si>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</si>
  <si>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</si>
  <si>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</si>
  <si>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</si>
  <si>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</si>
  <si>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</si>
  <si>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</si>
  <si>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</si>
  <si>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</si>
  <si>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</si>
  <si>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</si>
  <si>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</si>
  <si>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</si>
  <si>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</si>
  <si>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</si>
  <si>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</si>
  <si>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</si>
  <si>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</si>
  <si>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</si>
  <si>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</si>
  <si>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</si>
  <si>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</si>
  <si>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</si>
  <si>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</si>
  <si>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</si>
  <si>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</si>
  <si>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</si>
  <si>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</si>
  <si>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</si>
  <si>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</si>
  <si>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</si>
  <si>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</si>
  <si>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</si>
  <si>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</si>
  <si>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</si>
  <si>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</si>
  <si>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</si>
  <si>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</si>
  <si>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</si>
  <si>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</si>
  <si>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</si>
  <si>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</si>
  <si>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</si>
  <si>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</si>
  <si>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</si>
  <si>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</si>
  <si>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</si>
  <si>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</si>
  <si>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</si>
  <si>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</si>
  <si>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</si>
  <si>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</si>
  <si>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</si>
  <si>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</si>
  <si>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</si>
  <si>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</si>
  <si>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</si>
  <si>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</si>
  <si>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</si>
  <si>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</si>
  <si>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</si>
  <si>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</si>
  <si>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</si>
  <si>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</si>
  <si>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</si>
  <si>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</si>
  <si>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</si>
  <si>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</si>
  <si>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</si>
  <si>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</si>
  <si>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</si>
  <si>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</si>
  <si>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</si>
  <si>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</si>
  <si>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</si>
  <si>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</si>
  <si>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</si>
  <si>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</si>
  <si>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</si>
  <si>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</si>
  <si>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</si>
  <si>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</si>
  <si>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</si>
  <si>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</si>
  <si>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</si>
  <si>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</si>
  <si>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</si>
  <si>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</si>
  <si>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</si>
  <si>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</si>
  <si>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</si>
  <si>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</si>
  <si>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</si>
  <si>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</si>
  <si>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</si>
  <si>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</si>
  <si>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</si>
  <si>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</si>
  <si>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</si>
  <si>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</si>
  <si>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</si>
  <si>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</si>
  <si>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</si>
  <si>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</si>
  <si>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</si>
  <si>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</si>
  <si>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</si>
  <si>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</si>
  <si>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</si>
  <si>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</si>
  <si>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</si>
  <si>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</si>
  <si>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</si>
  <si>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</si>
  <si>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</si>
  <si>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</si>
  <si>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</si>
  <si>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</si>
  <si>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</si>
  <si>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</si>
  <si>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</si>
  <si>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</si>
  <si>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</si>
  <si>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</si>
  <si>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</si>
  <si>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</si>
  <si>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</si>
  <si>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</si>
  <si>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</si>
  <si>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</si>
  <si>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</si>
  <si>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</si>
  <si>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</si>
  <si>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</si>
  <si>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</si>
  <si>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</si>
  <si>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</si>
  <si>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</si>
  <si>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</si>
  <si>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</si>
  <si>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</si>
  <si>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</si>
  <si>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</si>
  <si>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</si>
  <si>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</si>
  <si>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</si>
  <si>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</si>
  <si>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</si>
  <si>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</si>
  <si>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</si>
  <si>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</si>
  <si>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</si>
  <si>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</si>
  <si>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</si>
  <si>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</si>
  <si>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</si>
  <si>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</si>
  <si>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</si>
  <si>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</si>
  <si>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</si>
  <si>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</si>
  <si>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</si>
  <si>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</si>
  <si>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</si>
  <si>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</si>
  <si>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</si>
  <si>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</si>
  <si>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</si>
  <si>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</si>
  <si>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</si>
  <si>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</si>
  <si>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</si>
  <si>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</si>
  <si>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</si>
  <si>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</si>
  <si>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</si>
  <si>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</si>
  <si>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</si>
  <si>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</si>
  <si>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</si>
  <si>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</si>
  <si>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</si>
  <si>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</si>
  <si>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</si>
  <si>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</si>
  <si>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</si>
  <si>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</si>
  <si>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</si>
  <si>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</si>
  <si>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</si>
  <si>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</si>
  <si>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</si>
  <si>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</si>
  <si>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</si>
  <si>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</si>
  <si>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</si>
  <si>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</si>
  <si>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</si>
  <si>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</si>
  <si>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</si>
  <si>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</si>
  <si>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</si>
  <si>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</si>
  <si>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</si>
  <si>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</si>
  <si>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</si>
  <si>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</si>
  <si>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</si>
  <si>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</si>
  <si>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</si>
  <si>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</si>
  <si>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</si>
  <si>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</si>
  <si>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</si>
  <si>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</si>
  <si>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</si>
  <si>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</si>
  <si>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</si>
  <si>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</si>
  <si>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</si>
  <si>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</si>
  <si>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</si>
  <si>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</si>
  <si>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</si>
  <si>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</si>
  <si>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</si>
  <si>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</si>
  <si>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</si>
  <si>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</si>
  <si>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</si>
  <si>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</si>
  <si>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</si>
  <si>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</si>
  <si>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</si>
  <si>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</si>
  <si>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</si>
  <si>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</si>
  <si>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</si>
  <si>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</si>
  <si>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</si>
  <si>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</si>
  <si>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</si>
  <si>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</si>
  <si>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</si>
  <si>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</si>
  <si>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</si>
  <si>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</si>
  <si>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</si>
  <si>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</si>
  <si>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</si>
  <si>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</si>
  <si>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</si>
  <si>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</si>
  <si>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</si>
  <si>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</si>
  <si>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</si>
  <si>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</si>
  <si>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</si>
  <si>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</si>
  <si>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</si>
  <si>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</si>
  <si>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</si>
  <si>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</si>
  <si>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</si>
  <si>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</si>
  <si>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</si>
  <si>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</si>
  <si>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</si>
  <si>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</si>
  <si>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</si>
  <si>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</si>
  <si>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</si>
  <si>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</si>
  <si>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</si>
  <si>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</si>
  <si>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</si>
  <si>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</si>
  <si>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</si>
  <si>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</si>
  <si>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</si>
  <si>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</si>
  <si>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</si>
  <si>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</si>
  <si>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</si>
  <si>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</si>
  <si>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</si>
  <si>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</si>
  <si>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</si>
  <si>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</si>
  <si>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</si>
  <si>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</si>
  <si>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</si>
  <si>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</si>
  <si>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</si>
  <si>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</si>
  <si>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</si>
  <si>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</si>
  <si>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</si>
  <si>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</si>
  <si>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</si>
  <si>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</si>
  <si>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</si>
  <si>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</si>
  <si>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</si>
  <si>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</si>
  <si>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</si>
  <si>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</si>
  <si>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</si>
  <si>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</si>
  <si>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</si>
  <si>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</si>
  <si>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</si>
  <si>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</si>
  <si>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</si>
  <si>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</si>
  <si>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</si>
  <si>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</si>
  <si>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</si>
  <si>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</si>
  <si>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</si>
  <si>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</si>
  <si>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</si>
  <si>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</si>
  <si>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</si>
  <si>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</si>
  <si>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</si>
  <si>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</si>
  <si>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</si>
  <si>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</si>
  <si>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</si>
  <si>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</si>
  <si>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</si>
  <si>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</si>
  <si>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</si>
  <si>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</si>
  <si>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</si>
  <si>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</si>
  <si>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</si>
  <si>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</si>
  <si>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</si>
  <si>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</si>
  <si>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</si>
  <si>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</si>
  <si>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</si>
  <si>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</si>
  <si>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</si>
  <si>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</si>
  <si>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</si>
  <si>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</si>
  <si>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</si>
  <si>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</si>
  <si>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</si>
  <si>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</si>
  <si>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</si>
  <si>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</si>
  <si>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</si>
  <si>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</si>
  <si>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</si>
  <si>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</si>
  <si>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</si>
  <si>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</si>
  <si>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</si>
  <si>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</si>
  <si>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</si>
  <si>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</si>
  <si>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</si>
  <si>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</si>
  <si>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</si>
  <si>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</si>
  <si>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</si>
  <si>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</si>
  <si>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</si>
  <si>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</si>
  <si>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</si>
  <si>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</si>
  <si>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</si>
  <si>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</si>
  <si>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</si>
  <si>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</si>
  <si>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</si>
  <si>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</si>
  <si>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</si>
  <si>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</si>
  <si>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</si>
  <si>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</si>
  <si>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</si>
  <si>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</si>
  <si>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</si>
  <si>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</si>
  <si>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</si>
  <si>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</si>
  <si>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</si>
  <si>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</si>
  <si>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</si>
  <si>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</si>
  <si>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</si>
  <si>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</si>
  <si>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</si>
  <si>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</si>
  <si>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</si>
  <si>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</si>
  <si>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</si>
  <si>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</si>
  <si>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</si>
  <si>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</si>
  <si>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</si>
  <si>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</si>
  <si>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</si>
  <si>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</si>
  <si>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</si>
  <si>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</si>
  <si>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</si>
  <si>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</si>
  <si>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</si>
  <si>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</si>
  <si>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</si>
  <si>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</si>
  <si>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</si>
  <si>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</si>
  <si>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</si>
  <si>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</si>
  <si>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</si>
  <si>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</si>
  <si>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</si>
  <si>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</si>
  <si>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</si>
  <si>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</si>
  <si>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</si>
  <si>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</si>
  <si>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</si>
  <si>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</si>
  <si>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</si>
  <si>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</si>
  <si>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</si>
  <si>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</si>
  <si>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</si>
  <si>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</si>
  <si>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</si>
  <si>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</si>
  <si>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</si>
  <si>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</si>
  <si>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</si>
  <si>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</si>
  <si>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</si>
  <si>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</si>
  <si>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</si>
  <si>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</si>
  <si>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</si>
  <si>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</si>
  <si>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</si>
  <si>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</si>
  <si>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</si>
  <si>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</si>
  <si>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</si>
  <si>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</si>
  <si>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</si>
  <si>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</si>
  <si>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</si>
  <si>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</si>
  <si>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</si>
  <si>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</si>
  <si>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</si>
  <si>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</si>
  <si>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</si>
  <si>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</si>
  <si>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</si>
  <si>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</si>
  <si>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</si>
  <si>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</si>
  <si>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</si>
  <si>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</si>
  <si>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</si>
  <si>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</si>
  <si>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</si>
  <si>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</si>
  <si>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</si>
  <si>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</si>
  <si>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</si>
  <si>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</si>
  <si>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</si>
  <si>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</si>
  <si>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</si>
  <si>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</si>
  <si>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</si>
  <si>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</si>
  <si>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</si>
  <si>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</si>
  <si>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</si>
  <si>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</si>
  <si>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</si>
  <si>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</si>
  <si>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</si>
  <si>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</si>
  <si>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</si>
  <si>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</si>
  <si>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</si>
  <si>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</si>
  <si>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</si>
  <si>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</si>
  <si>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</si>
  <si>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</si>
  <si>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</si>
  <si>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</si>
  <si>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</si>
  <si>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</si>
  <si>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</si>
  <si>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</si>
  <si>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</si>
  <si>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</si>
  <si>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</si>
  <si>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</si>
  <si>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</si>
  <si>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</si>
  <si>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</si>
  <si>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</si>
  <si>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</si>
  <si>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</si>
  <si>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</si>
  <si>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</si>
  <si>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</si>
  <si>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</si>
  <si>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</si>
  <si>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</si>
  <si>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</si>
  <si>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</si>
  <si>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</si>
  <si>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</si>
  <si>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</si>
  <si>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</si>
  <si>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</si>
  <si>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</si>
  <si>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</si>
  <si>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</si>
  <si>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</si>
  <si>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</si>
  <si>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</si>
  <si>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</si>
  <si>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</si>
  <si>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</si>
  <si>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</si>
  <si>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</si>
  <si>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</si>
  <si>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</si>
  <si>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</si>
  <si>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</si>
  <si>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</si>
  <si>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</si>
  <si>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</si>
  <si>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</si>
  <si>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</si>
  <si>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</si>
  <si>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</si>
  <si>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</si>
  <si>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</si>
  <si>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</si>
  <si>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</si>
  <si>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</si>
  <si>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</si>
  <si>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</si>
  <si>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</si>
  <si>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</si>
  <si>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</si>
  <si>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</si>
  <si>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</si>
  <si>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</si>
  <si>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</si>
  <si>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</si>
  <si>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</si>
  <si>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</si>
  <si>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</si>
  <si>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</si>
  <si>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</si>
  <si>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</si>
  <si>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</si>
  <si>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</si>
  <si>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</si>
  <si>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</si>
  <si>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</si>
  <si>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</si>
  <si>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</si>
  <si>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</si>
  <si>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</si>
  <si>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</si>
  <si>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</si>
  <si>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</si>
  <si>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</si>
  <si>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</si>
  <si>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</si>
  <si>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</si>
  <si>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</si>
  <si>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</si>
  <si>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</si>
  <si>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</si>
  <si>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</si>
  <si>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</si>
  <si>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</si>
  <si>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</si>
  <si>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</si>
  <si>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</si>
  <si>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</si>
  <si>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</si>
  <si>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</si>
  <si>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</si>
  <si>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</si>
  <si>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</si>
  <si>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</si>
  <si>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</si>
  <si>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</si>
  <si>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</si>
  <si>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</si>
  <si>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</si>
  <si>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</si>
  <si>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</si>
  <si>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</si>
  <si>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</si>
  <si>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</si>
  <si>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</si>
  <si>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</si>
  <si>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</si>
  <si>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</si>
  <si>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</si>
  <si>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</si>
  <si>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</si>
  <si>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</si>
  <si>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</si>
  <si>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</si>
  <si>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</si>
  <si>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</si>
  <si>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</si>
  <si>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</si>
  <si>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</si>
  <si>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</si>
  <si>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</si>
  <si>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</si>
  <si>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</si>
  <si>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</si>
  <si>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</si>
  <si>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</si>
  <si>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</si>
  <si>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</si>
  <si>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</si>
  <si>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</si>
  <si>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</si>
  <si>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</si>
  <si>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</si>
  <si>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</si>
  <si>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</si>
  <si>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</si>
  <si>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</si>
  <si>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</si>
  <si>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</si>
  <si>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</si>
  <si>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</si>
  <si>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</si>
  <si>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</si>
  <si>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</si>
  <si>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</si>
  <si>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</si>
  <si>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</si>
  <si>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</si>
  <si>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</si>
  <si>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</si>
  <si>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</si>
  <si>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</si>
  <si>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</si>
  <si>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</si>
  <si>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</si>
  <si>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</si>
  <si>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</si>
  <si>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</si>
  <si>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</si>
  <si>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</si>
  <si>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</si>
  <si>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</si>
  <si>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</si>
  <si>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</si>
  <si>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</si>
  <si>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</si>
  <si>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</si>
  <si>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</si>
  <si>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</si>
  <si>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</si>
  <si>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</si>
  <si>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</si>
  <si>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</si>
  <si>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</si>
  <si>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</si>
  <si>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</si>
  <si>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</si>
  <si>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</si>
  <si>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</si>
  <si>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</si>
  <si>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</si>
  <si>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</si>
  <si>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</si>
  <si>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</si>
  <si>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</si>
  <si>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</si>
  <si>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</si>
  <si>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</si>
  <si>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</si>
  <si>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</si>
  <si>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</si>
  <si>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</si>
  <si>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</si>
  <si>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</si>
  <si>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</si>
  <si>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</si>
  <si>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</si>
  <si>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</si>
  <si>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</si>
  <si>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</si>
  <si>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</si>
  <si>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</si>
  <si>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</si>
  <si>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</si>
  <si>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</si>
  <si>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</si>
  <si>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</si>
  <si>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</si>
  <si>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</si>
  <si>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</si>
  <si>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</si>
  <si>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</si>
  <si>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</si>
  <si>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</si>
  <si>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</si>
  <si>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</si>
  <si>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</si>
  <si>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</si>
  <si>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</si>
  <si>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</si>
  <si>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</si>
  <si>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</si>
  <si>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</si>
  <si>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</si>
  <si>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</si>
  <si>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</si>
  <si>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</si>
  <si>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</si>
  <si>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</si>
  <si>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</si>
  <si>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</si>
  <si>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</si>
  <si>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</si>
  <si>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</si>
  <si>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</si>
  <si>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</si>
  <si>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</si>
  <si>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</si>
  <si>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</si>
  <si>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</si>
  <si>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</si>
  <si>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</si>
  <si>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</si>
  <si>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</si>
  <si>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</si>
  <si>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</si>
  <si>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</si>
  <si>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</si>
  <si>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</si>
  <si>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</si>
  <si>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</si>
  <si>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</si>
  <si>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</si>
  <si>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</si>
  <si>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</si>
  <si>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</si>
  <si>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</si>
  <si>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</si>
  <si>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</si>
  <si>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</si>
  <si>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</si>
  <si>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</si>
  <si>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</si>
  <si>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</si>
  <si>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</si>
  <si>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</si>
  <si>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</si>
  <si>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</si>
  <si>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</si>
  <si>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</si>
  <si>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</si>
  <si>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</si>
  <si>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</si>
  <si>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</si>
  <si>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</si>
  <si>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</si>
  <si>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</si>
  <si>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</si>
  <si>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</si>
  <si>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</si>
  <si>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</si>
  <si>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</si>
  <si>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</si>
  <si>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</si>
  <si>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</si>
  <si>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</si>
  <si>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</si>
  <si>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</si>
  <si>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</si>
  <si>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</si>
  <si>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</si>
  <si>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</si>
  <si>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</si>
  <si>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</si>
  <si>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</si>
  <si>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</si>
  <si>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</si>
  <si>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</si>
  <si>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</si>
  <si>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</si>
  <si>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</si>
  <si>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</si>
  <si>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</si>
  <si>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</si>
  <si>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</si>
  <si>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</si>
  <si>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</si>
  <si>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</si>
  <si>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</si>
  <si>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</si>
  <si>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</si>
  <si>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</si>
  <si>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</si>
  <si>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</si>
  <si>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</si>
  <si>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</si>
  <si>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</si>
  <si>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</si>
  <si>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</si>
  <si>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</si>
  <si>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</si>
  <si>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</si>
  <si>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</si>
  <si>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</si>
  <si>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</si>
  <si>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</si>
  <si>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</si>
  <si>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</si>
  <si>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</si>
  <si>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</si>
  <si>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</si>
  <si>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</si>
  <si>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</si>
  <si>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</si>
  <si>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</si>
  <si>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</si>
  <si>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</si>
  <si>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</si>
  <si>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</si>
  <si>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</si>
  <si>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</si>
  <si>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</si>
  <si>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</si>
  <si>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</si>
  <si>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</si>
  <si>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</si>
  <si>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</si>
  <si>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</si>
  <si>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</si>
  <si>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</si>
  <si>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</si>
  <si>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</si>
  <si>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</si>
  <si>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</si>
  <si>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</si>
  <si>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</si>
  <si>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</si>
  <si>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</si>
  <si>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</si>
  <si>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</si>
  <si>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</si>
  <si>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</si>
  <si>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</si>
  <si>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</si>
  <si>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</si>
  <si>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</si>
  <si>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</si>
  <si>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</si>
  <si>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</si>
  <si>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</si>
  <si>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</si>
  <si>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</si>
  <si>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</si>
  <si>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</si>
  <si>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</si>
  <si>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</si>
  <si>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</si>
  <si>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</si>
  <si>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</si>
  <si>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</si>
  <si>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</si>
  <si>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</si>
  <si>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</si>
  <si>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</si>
  <si>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</si>
  <si>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</si>
  <si>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</si>
  <si>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</si>
  <si>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</si>
  <si>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</si>
  <si>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</si>
  <si>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</si>
  <si>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</si>
  <si>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</si>
  <si>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</si>
  <si>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</si>
  <si>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</si>
  <si>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</si>
  <si>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</si>
  <si>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</si>
  <si>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</si>
  <si>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</si>
  <si>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</si>
  <si>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</si>
  <si>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</si>
  <si>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</si>
  <si>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</si>
  <si>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</si>
  <si>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</si>
  <si>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</si>
  <si>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</si>
  <si>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</si>
  <si>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</si>
  <si>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</si>
  <si>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</si>
  <si>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</si>
  <si>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</si>
  <si>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</si>
  <si>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</si>
  <si>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</si>
  <si>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</si>
  <si>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</si>
  <si>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</si>
  <si>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</si>
  <si>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</si>
  <si>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</si>
  <si>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</si>
  <si>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</si>
  <si>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</si>
  <si>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</si>
  <si>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</si>
  <si>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</si>
  <si>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</si>
  <si>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</si>
  <si>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</si>
  <si>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</si>
  <si>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</si>
  <si>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</si>
  <si>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</si>
  <si>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</si>
  <si>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</si>
  <si>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</si>
  <si>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</si>
  <si>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</si>
  <si>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</si>
  <si>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</si>
  <si>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</si>
  <si>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</si>
  <si>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</si>
  <si>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</si>
  <si>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</si>
  <si>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</si>
  <si>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</si>
  <si>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</si>
  <si>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</si>
  <si>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</si>
  <si>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</si>
  <si>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</si>
  <si>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</si>
  <si>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</si>
  <si>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</si>
  <si>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</si>
  <si>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</si>
  <si>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</si>
  <si>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</si>
  <si>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</si>
  <si>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</si>
  <si>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</si>
  <si>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</si>
  <si>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</si>
  <si>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</si>
  <si>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</si>
  <si>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</si>
  <si>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</si>
  <si>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</si>
  <si>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</si>
  <si>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</si>
  <si>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</si>
  <si>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</si>
  <si>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</si>
  <si>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</si>
  <si>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</si>
  <si>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</si>
  <si>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</si>
  <si>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</si>
  <si>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</si>
  <si>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</si>
  <si>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</si>
  <si>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</si>
  <si>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</si>
  <si>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</si>
  <si>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</si>
  <si>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</si>
  <si>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</si>
  <si>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</si>
  <si>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</si>
  <si>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</si>
  <si>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</si>
  <si>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</si>
  <si>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</si>
  <si>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</si>
  <si>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</si>
  <si>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</si>
  <si>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</si>
  <si>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</si>
  <si>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</si>
  <si>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</si>
  <si>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</si>
  <si>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</si>
  <si>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</si>
  <si>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</si>
  <si>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</si>
  <si>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</si>
  <si>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</si>
  <si>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</si>
  <si>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</si>
  <si>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</si>
  <si>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</si>
  <si>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</si>
  <si>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</si>
  <si>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</si>
  <si>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</si>
  <si>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</si>
  <si>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</si>
  <si>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</si>
  <si>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</si>
  <si>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</si>
  <si>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</si>
  <si>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</si>
  <si>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</si>
  <si>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</si>
  <si>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</si>
  <si>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</si>
  <si>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</si>
  <si>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</si>
  <si>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</si>
  <si>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</si>
  <si>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</si>
  <si>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</si>
  <si>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</si>
  <si>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</si>
  <si>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</si>
  <si>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</si>
  <si>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</si>
  <si>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</si>
  <si>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</si>
  <si>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</si>
  <si>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</si>
  <si>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</si>
  <si>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</si>
  <si>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</si>
  <si>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</si>
  <si>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</si>
  <si>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</si>
  <si>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</si>
  <si>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</si>
  <si>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</si>
  <si>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</si>
  <si>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</si>
  <si>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</si>
  <si>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</si>
  <si>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</si>
  <si>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</si>
  <si>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</si>
  <si>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</si>
  <si>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</si>
  <si>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</si>
  <si>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</si>
  <si>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</si>
  <si>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</si>
  <si>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</si>
  <si>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</si>
  <si>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</si>
  <si>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</si>
  <si>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</si>
  <si>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</si>
  <si>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</si>
  <si>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</si>
  <si>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</si>
  <si>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</si>
  <si>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</si>
  <si>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</si>
  <si>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</si>
  <si>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</si>
  <si>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</si>
  <si>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</si>
  <si>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</si>
  <si>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</si>
  <si>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</si>
  <si>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</si>
  <si>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</si>
  <si>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</si>
  <si>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</si>
  <si>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</si>
  <si>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</si>
  <si>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</si>
  <si>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</si>
  <si>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</si>
  <si>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</si>
  <si>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</si>
  <si>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</si>
  <si>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</si>
  <si>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</si>
  <si>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</si>
  <si>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</si>
  <si>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</si>
  <si>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</si>
  <si>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</si>
  <si>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</si>
  <si>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</si>
  <si>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</si>
  <si>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</si>
  <si>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</si>
  <si>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</si>
  <si>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</si>
  <si>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</si>
  <si>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</si>
  <si>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</si>
  <si>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</si>
  <si>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</si>
  <si>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</si>
  <si>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</si>
  <si>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</si>
  <si>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</si>
  <si>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</si>
  <si>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</si>
  <si>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</si>
  <si>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</si>
  <si>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</si>
  <si>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</si>
  <si>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</si>
  <si>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</si>
  <si>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</si>
  <si>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</si>
  <si>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</si>
  <si>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</si>
  <si>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</si>
  <si>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</si>
  <si>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</si>
  <si>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</si>
  <si>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</si>
  <si>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</si>
  <si>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</si>
  <si>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</si>
  <si>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</si>
  <si>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</si>
  <si>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</si>
  <si>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</si>
  <si>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</si>
  <si>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</si>
  <si>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</si>
  <si>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</si>
  <si>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</si>
  <si>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</si>
  <si>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</si>
  <si>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</si>
  <si>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</si>
  <si>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</si>
  <si>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</si>
  <si>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</si>
  <si>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</si>
  <si>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</si>
  <si>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</si>
  <si>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</si>
  <si>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</si>
  <si>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</si>
  <si>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</si>
  <si>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</si>
  <si>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</si>
  <si>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</si>
  <si>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</si>
  <si>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</si>
  <si>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</si>
  <si>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</si>
  <si>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</si>
  <si>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</si>
  <si>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</si>
  <si>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</si>
  <si>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</si>
  <si>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</si>
  <si>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</si>
  <si>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</si>
  <si>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</si>
  <si>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</si>
  <si>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</si>
  <si>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</si>
  <si>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</si>
  <si>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</si>
  <si>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</si>
  <si>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</si>
  <si>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</si>
  <si>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</si>
  <si>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</si>
  <si>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</si>
  <si>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</si>
  <si>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</si>
  <si>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</si>
  <si>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</si>
  <si>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</si>
  <si>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</si>
  <si>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</si>
  <si>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</si>
  <si>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</si>
  <si>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</si>
  <si>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</si>
  <si>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</si>
  <si>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</si>
  <si>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</si>
  <si>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</si>
  <si>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</si>
  <si>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</si>
  <si>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</si>
  <si>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</si>
  <si>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</si>
  <si>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</si>
  <si>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</si>
  <si>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</si>
  <si>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</si>
  <si>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</si>
  <si>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</si>
  <si>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</si>
  <si>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</si>
  <si>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</si>
  <si>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</si>
  <si>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</si>
  <si>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</si>
  <si>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</si>
  <si>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</si>
  <si>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</si>
  <si>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</si>
  <si>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</si>
  <si>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</si>
  <si>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</si>
  <si>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</si>
  <si>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</si>
  <si>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</si>
  <si>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</si>
  <si>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</si>
  <si>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</si>
  <si>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</si>
  <si>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</si>
  <si>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</si>
  <si>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</si>
  <si>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</si>
  <si>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</si>
  <si>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</si>
  <si>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</si>
  <si>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</si>
  <si>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</si>
  <si>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</si>
  <si>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</si>
  <si>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</si>
  <si>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</si>
  <si>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</si>
  <si>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</si>
  <si>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</si>
  <si>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</si>
  <si>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</si>
  <si>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</si>
  <si>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</si>
  <si>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</si>
  <si>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</si>
  <si>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</si>
  <si>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</si>
  <si>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</si>
  <si>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</si>
  <si>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</si>
  <si>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</si>
  <si>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</si>
  <si>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</si>
  <si>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</si>
  <si>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</si>
  <si>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</si>
  <si>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</si>
  <si>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</si>
  <si>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</si>
  <si>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</si>
  <si>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</si>
  <si>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</si>
  <si>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</si>
  <si>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</si>
  <si>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</si>
  <si>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</si>
  <si>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</si>
  <si>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</si>
  <si>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</si>
  <si>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</si>
  <si>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</si>
  <si>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</si>
  <si>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</si>
  <si>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</si>
  <si>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</si>
  <si>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</si>
  <si>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</si>
  <si>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</si>
  <si>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</si>
  <si>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</si>
  <si>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</si>
  <si>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</si>
  <si>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</si>
  <si>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</si>
  <si>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</si>
  <si>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</si>
  <si>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</si>
  <si>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</si>
  <si>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</si>
  <si>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</si>
  <si>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</si>
  <si>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</si>
  <si>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</si>
  <si>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</si>
  <si>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</si>
  <si>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</si>
  <si>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</si>
  <si>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</si>
  <si>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</si>
  <si>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</si>
  <si>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</si>
  <si>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</si>
  <si>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</si>
  <si>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</si>
  <si>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</si>
  <si>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</si>
  <si>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</si>
  <si>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</si>
  <si>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</si>
  <si>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</si>
  <si>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</si>
  <si>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</si>
  <si>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</si>
  <si>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</si>
  <si>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</si>
  <si>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</si>
  <si>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</si>
  <si>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</si>
  <si>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</si>
  <si>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</si>
  <si>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</si>
  <si>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</si>
  <si>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</si>
  <si>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</si>
  <si>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</si>
  <si>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</si>
  <si>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</si>
  <si>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</si>
  <si>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</si>
  <si>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</si>
  <si>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</si>
  <si>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</si>
  <si>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</si>
  <si>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</si>
  <si>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</si>
  <si>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</si>
  <si>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</si>
  <si>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</si>
  <si>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</si>
  <si>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</si>
  <si>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</si>
  <si>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</si>
  <si>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</si>
  <si>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</si>
  <si>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</si>
  <si>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</si>
  <si>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</si>
  <si>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</si>
  <si>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</si>
  <si>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</si>
  <si>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</si>
  <si>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</si>
  <si>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</si>
  <si>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</si>
  <si>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</si>
  <si>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</si>
  <si>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</si>
  <si>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</si>
  <si>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</si>
  <si>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</si>
  <si>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</si>
  <si>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</si>
  <si>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</si>
  <si>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</si>
  <si>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</si>
  <si>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</si>
  <si>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</si>
  <si>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</si>
  <si>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</si>
  <si>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</si>
  <si>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</si>
  <si>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</si>
  <si>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</si>
  <si>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</si>
  <si>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</si>
  <si>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</si>
  <si>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</si>
  <si>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</si>
  <si>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</si>
  <si>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</si>
  <si>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</si>
  <si>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</si>
  <si>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</si>
  <si>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</si>
  <si>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</si>
  <si>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</si>
  <si>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</si>
  <si>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</si>
  <si>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</si>
  <si>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</si>
  <si>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</si>
  <si>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</si>
  <si>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</si>
  <si>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</si>
  <si>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</si>
  <si>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</si>
  <si>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</si>
  <si>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</si>
  <si>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</si>
  <si>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</si>
  <si>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</si>
  <si>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</si>
  <si>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</si>
  <si>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</si>
  <si>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</si>
  <si>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</si>
  <si>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</si>
  <si>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</si>
  <si>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</si>
  <si>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</si>
  <si>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</si>
  <si>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</si>
  <si>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</si>
  <si>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</si>
  <si>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</si>
  <si>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</si>
  <si>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</si>
  <si>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</si>
  <si>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</si>
  <si>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</si>
  <si>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</si>
  <si>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</si>
  <si>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</si>
  <si>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</si>
  <si>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</si>
  <si>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</si>
  <si>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</si>
  <si>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</si>
  <si>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</si>
  <si>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</si>
  <si>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</si>
  <si>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</si>
  <si>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</si>
  <si>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</si>
  <si>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</si>
  <si>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</si>
  <si>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</si>
  <si>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</si>
  <si>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</si>
  <si>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</si>
  <si>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</si>
  <si>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</si>
  <si>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</si>
  <si>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</si>
  <si>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</si>
  <si>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</si>
  <si>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</si>
  <si>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</si>
  <si>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</si>
  <si>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</si>
  <si>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</si>
  <si>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</si>
  <si>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</si>
  <si>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</si>
  <si>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</si>
  <si>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</si>
  <si>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</si>
  <si>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</si>
  <si>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</si>
  <si>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</si>
  <si>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</si>
  <si>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</si>
  <si>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</si>
  <si>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</si>
  <si>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</si>
  <si>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</si>
  <si>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</si>
  <si>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</si>
  <si>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</si>
  <si>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</si>
  <si>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</si>
  <si>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</si>
  <si>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</si>
  <si>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</si>
  <si>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</si>
  <si>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</si>
  <si>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</si>
  <si>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</si>
  <si>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</si>
  <si>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</si>
  <si>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</si>
  <si>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</si>
  <si>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</si>
  <si>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</si>
  <si>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</si>
  <si>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</si>
  <si>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</si>
  <si>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</si>
  <si>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</si>
  <si>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</si>
  <si>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</si>
  <si>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</si>
  <si>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</si>
  <si>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</si>
  <si>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</si>
  <si>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</si>
  <si>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</si>
  <si>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</si>
  <si>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</si>
  <si>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</si>
  <si>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</si>
  <si>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</si>
  <si>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</si>
  <si>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</si>
  <si>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</si>
  <si>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</si>
  <si>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</si>
  <si>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</si>
  <si>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</si>
  <si>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</si>
  <si>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</si>
  <si>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</si>
  <si>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</si>
  <si>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</si>
  <si>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</si>
  <si>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</si>
  <si>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</si>
  <si>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</si>
  <si>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</si>
  <si>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</si>
  <si>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</si>
  <si>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</si>
  <si>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</si>
  <si>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</si>
  <si>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</si>
  <si>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</si>
  <si>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</si>
  <si>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</si>
  <si>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</si>
  <si>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</si>
  <si>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</si>
  <si>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</si>
  <si>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</si>
  <si>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</si>
  <si>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</si>
  <si>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</si>
  <si>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</si>
  <si>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</si>
  <si>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</si>
  <si>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</si>
  <si>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</si>
  <si>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</si>
  <si>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</si>
  <si>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</si>
  <si>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</si>
  <si>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</si>
  <si>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</si>
  <si>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</si>
  <si>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</si>
  <si>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</si>
  <si>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</si>
  <si>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</si>
  <si>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</si>
  <si>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</si>
  <si>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</si>
  <si>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</si>
  <si>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</si>
  <si>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</si>
  <si>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</si>
  <si>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</si>
  <si>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</si>
  <si>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</si>
  <si>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</si>
  <si>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</si>
  <si>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</si>
  <si>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</si>
  <si>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</si>
  <si>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</si>
  <si>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</si>
  <si>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</si>
  <si>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</si>
  <si>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</si>
  <si>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</si>
  <si>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</si>
  <si>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</si>
  <si>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</si>
  <si>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</si>
  <si>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</si>
  <si>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</si>
  <si>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</si>
  <si>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</si>
  <si>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</si>
  <si>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</si>
  <si>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</si>
  <si>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</si>
  <si>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</si>
  <si>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</si>
  <si>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</si>
  <si>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</si>
  <si>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</si>
  <si>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</si>
  <si>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</si>
  <si>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</si>
  <si>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</si>
  <si>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</si>
  <si>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</si>
  <si>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</si>
  <si>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</si>
  <si>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</si>
  <si>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</si>
  <si>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</si>
  <si>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</si>
  <si>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</si>
  <si>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</si>
  <si>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</si>
  <si>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</si>
  <si>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</si>
  <si>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</si>
  <si>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</si>
  <si>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</si>
  <si>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</si>
  <si>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</si>
  <si>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</si>
  <si>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</si>
  <si>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</si>
  <si>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</si>
  <si>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</si>
  <si>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</si>
  <si>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</si>
  <si>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</si>
  <si>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</si>
  <si>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</si>
  <si>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</si>
  <si>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</si>
  <si>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</si>
  <si>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</si>
  <si>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</si>
  <si>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</si>
  <si>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</si>
  <si>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</si>
  <si>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</si>
  <si>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</si>
  <si>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</si>
  <si>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</si>
  <si>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</si>
  <si>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</si>
  <si>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</si>
  <si>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</si>
  <si>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</si>
  <si>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</si>
  <si>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</si>
  <si>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</si>
  <si>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</si>
  <si>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</si>
  <si>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</si>
  <si>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</si>
  <si>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</si>
  <si>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</si>
  <si>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</si>
  <si>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</si>
  <si>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</si>
  <si>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</si>
  <si>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</si>
  <si>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</si>
  <si>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</si>
  <si>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</si>
  <si>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</si>
  <si>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</si>
  <si>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</si>
  <si>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</si>
  <si>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</si>
  <si>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</si>
  <si>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</si>
  <si>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</si>
  <si>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</si>
  <si>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</si>
  <si>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</si>
  <si>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</si>
  <si>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</si>
  <si>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</si>
  <si>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</si>
  <si>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</si>
  <si>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</si>
  <si>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</si>
  <si>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</si>
  <si>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</si>
  <si>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</si>
  <si>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</si>
  <si>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</si>
  <si>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</si>
  <si>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</si>
  <si>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</si>
  <si>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</si>
  <si>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</si>
  <si>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</si>
  <si>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</si>
  <si>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</si>
  <si>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</si>
  <si>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</si>
  <si>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</si>
  <si>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</si>
  <si>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</si>
  <si>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</si>
  <si>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</si>
  <si>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</si>
  <si>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</si>
  <si>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</si>
  <si>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</si>
  <si>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</si>
  <si>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</si>
  <si>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</si>
  <si>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</si>
  <si>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</si>
  <si>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</si>
  <si>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</si>
  <si>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</si>
  <si>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</si>
  <si>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</si>
  <si>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</si>
  <si>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</si>
  <si>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</si>
  <si>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</si>
  <si>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</si>
  <si>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</si>
  <si>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</si>
  <si>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</si>
  <si>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</si>
  <si>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</si>
  <si>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</si>
  <si>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</si>
  <si>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</si>
  <si>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</si>
  <si>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</si>
  <si>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</si>
  <si>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</si>
  <si>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</si>
  <si>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</si>
  <si>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</si>
  <si>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</si>
  <si>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</si>
  <si>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</si>
  <si>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</si>
  <si>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</si>
  <si>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</si>
  <si>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</si>
  <si>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</si>
  <si>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</si>
  <si>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</si>
  <si>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</si>
  <si>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</si>
  <si>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</si>
  <si>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</si>
  <si>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</si>
  <si>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</si>
  <si>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</si>
  <si>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</si>
  <si>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</si>
  <si>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</si>
  <si>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</si>
  <si>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</si>
  <si>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</si>
  <si>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</si>
  <si>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</si>
  <si>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</si>
  <si>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</si>
  <si>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</si>
  <si>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</si>
  <si>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</si>
  <si>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</si>
  <si>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</si>
  <si>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</si>
  <si>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</si>
  <si>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</si>
  <si>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</si>
  <si>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</si>
  <si>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</si>
  <si>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</si>
  <si>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</si>
  <si>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</si>
  <si>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</si>
  <si>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</si>
  <si>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</si>
  <si>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</si>
  <si>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</si>
  <si>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</si>
  <si>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</si>
  <si>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</si>
  <si>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</si>
  <si>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</si>
  <si>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</si>
  <si>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</si>
  <si>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</si>
  <si>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</si>
  <si>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</si>
  <si>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</si>
  <si>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</si>
  <si>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</si>
  <si>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</si>
  <si>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</si>
  <si>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</si>
  <si>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</si>
  <si>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</si>
  <si>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</si>
  <si>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</si>
  <si>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</si>
  <si>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</si>
  <si>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</si>
  <si>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</si>
  <si>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</si>
  <si>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</si>
  <si>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</si>
  <si>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</si>
  <si>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</si>
  <si>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</si>
  <si>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</si>
  <si>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</si>
  <si>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</si>
  <si>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</si>
  <si>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</si>
  <si>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</si>
  <si>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</si>
  <si>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</si>
  <si>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</si>
  <si>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</si>
  <si>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</si>
  <si>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</si>
  <si>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</si>
  <si>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</si>
  <si>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</si>
  <si>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</si>
  <si>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</si>
  <si>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</si>
  <si>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</si>
  <si>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</si>
  <si>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</si>
  <si>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</si>
  <si>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</si>
  <si>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</si>
  <si>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</si>
  <si>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</si>
  <si>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</si>
  <si>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</si>
  <si>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</si>
  <si>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</si>
  <si>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</si>
  <si>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</si>
  <si>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</si>
  <si>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</si>
  <si>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</si>
  <si>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</si>
  <si>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</si>
  <si>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</si>
  <si>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</si>
  <si>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</si>
  <si>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</si>
  <si>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</si>
  <si>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</si>
  <si>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</si>
  <si>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</si>
  <si>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</si>
  <si>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</si>
  <si>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</si>
  <si>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</si>
  <si>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</si>
  <si>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</si>
  <si>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</si>
  <si>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</si>
  <si>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</si>
  <si>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</si>
  <si>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</si>
  <si>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</si>
  <si>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</si>
  <si>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</si>
  <si>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</si>
  <si>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</si>
  <si>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</si>
  <si>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</si>
  <si>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</si>
  <si>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</si>
  <si>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</si>
  <si>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</si>
  <si>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</si>
  <si>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</si>
  <si>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</si>
  <si>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</si>
  <si>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</si>
  <si>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</si>
  <si>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</si>
  <si>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</si>
  <si>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</si>
  <si>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</si>
  <si>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</si>
  <si>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</si>
  <si>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</si>
  <si>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</si>
  <si>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</si>
  <si>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</si>
  <si>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</si>
  <si>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</si>
  <si>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</si>
  <si>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</si>
  <si>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</si>
  <si>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</si>
  <si>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</si>
  <si>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</si>
  <si>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</si>
  <si>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</si>
  <si>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</si>
  <si>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</si>
  <si>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</si>
  <si>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</si>
  <si>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</si>
  <si>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</si>
  <si>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</si>
  <si>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</si>
  <si>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</si>
  <si>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</si>
  <si>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</si>
  <si>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</si>
  <si>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</si>
  <si>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</si>
  <si>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</si>
  <si>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</si>
  <si>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</si>
  <si>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</si>
  <si>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</si>
  <si>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</si>
  <si>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</si>
  <si>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</si>
  <si>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</si>
  <si>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</si>
  <si>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</si>
  <si>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</si>
  <si>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</si>
  <si>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</si>
  <si>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</si>
  <si>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</si>
  <si>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</si>
  <si>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</si>
  <si>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</si>
  <si>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</si>
  <si>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</si>
  <si>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</si>
  <si>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</si>
  <si>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</si>
  <si>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</si>
  <si>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</si>
  <si>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</si>
  <si>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</si>
  <si>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</si>
  <si>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</si>
  <si>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</si>
  <si>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</si>
  <si>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</si>
  <si>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</si>
  <si>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</si>
  <si>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</si>
  <si>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</si>
  <si>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</si>
  <si>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</si>
  <si>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</si>
  <si>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</si>
  <si>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</si>
  <si>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</si>
  <si>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</si>
  <si>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</si>
  <si>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</si>
  <si>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</si>
  <si>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</si>
  <si>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</si>
  <si>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</si>
  <si>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</si>
  <si>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</si>
  <si>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</si>
  <si>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</si>
  <si>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</si>
  <si>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</si>
  <si>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</si>
  <si>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</si>
  <si>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</si>
  <si>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</si>
  <si>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</si>
  <si>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</si>
  <si>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</si>
  <si>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</si>
  <si>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</si>
  <si>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</si>
  <si>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</si>
  <si>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</si>
  <si>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</si>
  <si>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</si>
  <si>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</si>
  <si>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</si>
  <si>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</si>
  <si>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</si>
  <si>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</si>
  <si>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</si>
  <si>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</si>
  <si>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</si>
  <si>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</si>
  <si>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</si>
  <si>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</si>
  <si>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</si>
  <si>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</si>
  <si>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</si>
  <si>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</si>
  <si>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</si>
  <si>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</si>
  <si>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</si>
  <si>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</si>
  <si>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</si>
  <si>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</si>
  <si>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</si>
  <si>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</si>
  <si>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</si>
  <si>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</si>
  <si>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</si>
  <si>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</si>
  <si>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</si>
  <si>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</si>
  <si>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</si>
  <si>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</si>
  <si>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</si>
  <si>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</si>
  <si>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</si>
  <si>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</si>
  <si>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</si>
  <si>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</si>
  <si>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</si>
  <si>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</si>
  <si>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</si>
  <si>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</si>
  <si>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</si>
  <si>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</si>
  <si>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</si>
  <si>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</si>
  <si>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</si>
  <si>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</si>
  <si>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</si>
  <si>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</si>
  <si>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</si>
  <si>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</si>
  <si>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</si>
  <si>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</si>
  <si>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</si>
  <si>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</si>
  <si>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</si>
  <si>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</si>
  <si>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</si>
  <si>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</si>
  <si>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</si>
  <si>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</si>
  <si>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</si>
  <si>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</si>
  <si>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</si>
  <si>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</si>
  <si>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</si>
  <si>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</si>
  <si>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</si>
  <si>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</si>
  <si>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</si>
  <si>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</si>
  <si>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</si>
  <si>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</si>
  <si>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</si>
  <si>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</si>
  <si>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</si>
  <si>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</si>
  <si>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</si>
  <si>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</si>
  <si>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</si>
  <si>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</si>
  <si>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</si>
  <si>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</si>
  <si>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</si>
  <si>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</si>
  <si>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</si>
  <si>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</si>
  <si>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</si>
  <si>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</si>
  <si>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</si>
  <si>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</si>
  <si>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</si>
  <si>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</si>
  <si>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</si>
  <si>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</si>
  <si>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</si>
  <si>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</si>
  <si>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</si>
  <si>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</si>
  <si>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</si>
  <si>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</si>
  <si>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</si>
  <si>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</si>
  <si>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</si>
  <si>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</si>
  <si>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</si>
  <si>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</si>
  <si>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</si>
  <si>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</si>
  <si>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</si>
  <si>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</si>
  <si>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</si>
  <si>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</si>
  <si>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</si>
  <si>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</si>
  <si>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</si>
  <si>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</si>
  <si>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</si>
  <si>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</si>
  <si>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</si>
  <si>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</si>
  <si>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</si>
  <si>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</si>
  <si>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</si>
  <si>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</si>
  <si>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</si>
  <si>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</si>
  <si>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</si>
  <si>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</si>
  <si>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</si>
  <si>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</si>
  <si>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</si>
  <si>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</si>
  <si>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</si>
  <si>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</si>
  <si>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</si>
  <si>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</si>
  <si>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</si>
  <si>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</si>
  <si>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</si>
  <si>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</si>
  <si>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</si>
  <si>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</si>
  <si>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</si>
  <si>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</si>
  <si>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</si>
  <si>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</si>
  <si>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</si>
  <si>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</si>
  <si>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</si>
  <si>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</si>
  <si>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</si>
  <si>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</si>
  <si>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</si>
  <si>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</si>
  <si>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</si>
  <si>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</si>
  <si>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</si>
  <si>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</si>
  <si>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</si>
  <si>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</si>
  <si>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</si>
  <si>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</si>
  <si>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</si>
  <si>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</si>
  <si>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</si>
  <si>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</si>
  <si>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</si>
  <si>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</si>
  <si>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</si>
  <si>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</si>
  <si>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</si>
  <si>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</si>
  <si>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</si>
  <si>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</si>
  <si>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</si>
  <si>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</si>
  <si>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</si>
  <si>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</si>
  <si>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</si>
  <si>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</si>
  <si>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</si>
  <si>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</si>
  <si>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</si>
  <si>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</si>
  <si>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</si>
  <si>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</si>
  <si>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</si>
  <si>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</si>
  <si>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</si>
  <si>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</si>
  <si>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</si>
  <si>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</si>
  <si>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</si>
  <si>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</si>
  <si>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</si>
  <si>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</si>
  <si>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</si>
  <si>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</si>
  <si>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</si>
  <si>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</si>
  <si>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</si>
  <si>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</si>
  <si>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</si>
  <si>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</si>
  <si>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</si>
  <si>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</si>
  <si>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</si>
  <si>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</si>
  <si>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</si>
  <si>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</si>
  <si>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</si>
  <si>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</si>
  <si>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</si>
  <si>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</si>
  <si>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</si>
  <si>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</si>
  <si>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</si>
  <si>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</si>
  <si>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</si>
  <si>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</si>
  <si>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</si>
  <si>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</si>
  <si>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</si>
  <si>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</si>
  <si>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</si>
  <si>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</si>
  <si>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</si>
  <si>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</si>
  <si>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</si>
  <si>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</si>
  <si>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</si>
  <si>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</si>
  <si>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</si>
  <si>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</si>
  <si>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</si>
  <si>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</si>
  <si>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</si>
  <si>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</si>
  <si>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</si>
  <si>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</si>
  <si>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</si>
  <si>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</si>
  <si>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</si>
  <si>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</si>
  <si>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</si>
  <si>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</si>
  <si>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</si>
  <si>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</si>
  <si>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</si>
  <si>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</si>
  <si>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</si>
  <si>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</si>
  <si>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</si>
  <si>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</si>
  <si>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</si>
  <si>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</si>
  <si>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</si>
  <si>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</si>
  <si>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</si>
  <si>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</si>
  <si>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</si>
  <si>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</si>
  <si>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</si>
  <si>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</si>
  <si>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</si>
  <si>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</si>
  <si>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</si>
  <si>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</si>
  <si>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</si>
  <si>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</si>
  <si>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</si>
  <si>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</si>
  <si>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</si>
  <si>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</si>
  <si>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</si>
  <si>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</si>
  <si>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</si>
  <si>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</si>
  <si>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</si>
  <si>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</si>
  <si>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</si>
  <si>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</si>
  <si>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</si>
  <si>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</si>
  <si>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</si>
  <si>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</si>
  <si>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</si>
  <si>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</si>
  <si>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</si>
  <si>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</si>
  <si>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</si>
  <si>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</si>
  <si>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</si>
  <si>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</si>
  <si>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</si>
  <si>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</si>
  <si>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</si>
  <si>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</si>
  <si>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</si>
  <si>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</si>
  <si>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</si>
  <si>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</si>
  <si>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</si>
  <si>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</si>
  <si>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</si>
  <si>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</si>
  <si>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</si>
  <si>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</si>
  <si>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</si>
  <si>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</si>
  <si>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</si>
  <si>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</si>
  <si>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</si>
  <si>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</si>
  <si>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</si>
  <si>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</si>
  <si>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</si>
  <si>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</si>
  <si>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</si>
  <si>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</si>
  <si>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</si>
  <si>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</si>
  <si>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</si>
  <si>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</si>
  <si>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</si>
  <si>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</si>
  <si>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</si>
  <si>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</si>
  <si>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</si>
  <si>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</si>
  <si>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</si>
  <si>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</si>
  <si>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</si>
  <si>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</si>
  <si>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</si>
  <si>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</si>
  <si>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</si>
  <si>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</si>
  <si>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</si>
  <si>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</si>
  <si>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</si>
  <si>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</si>
  <si>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</si>
  <si>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</si>
  <si>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</si>
  <si>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</si>
  <si>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</si>
  <si>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</si>
  <si>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</si>
  <si>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</si>
  <si>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</si>
  <si>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</si>
  <si>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</si>
  <si>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</si>
  <si>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</si>
  <si>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</si>
  <si>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</si>
  <si>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</si>
  <si>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</si>
  <si>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</si>
  <si>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</si>
  <si>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</si>
  <si>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</si>
  <si>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</si>
  <si>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</si>
  <si>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</si>
  <si>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</si>
  <si>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</si>
  <si>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</si>
  <si>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</si>
  <si>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</si>
  <si>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</si>
  <si>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</si>
  <si>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</si>
  <si>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</si>
  <si>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</si>
  <si>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</si>
  <si>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</si>
  <si>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</si>
  <si>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</si>
  <si>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</si>
  <si>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</si>
  <si>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</si>
  <si>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</si>
  <si>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</si>
  <si>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</si>
  <si>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</si>
  <si>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</si>
  <si>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</si>
  <si>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</si>
  <si>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</si>
  <si>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</si>
  <si>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</si>
  <si>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</si>
  <si>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</si>
  <si>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</si>
  <si>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</si>
  <si>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</si>
  <si>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</si>
  <si>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</si>
  <si>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</si>
  <si>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</si>
  <si>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</si>
  <si>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</si>
  <si>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</si>
  <si>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</si>
  <si>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</si>
  <si>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</si>
  <si>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</si>
  <si>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</si>
  <si>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</si>
  <si>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</si>
  <si>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</si>
  <si>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</si>
  <si>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</si>
  <si>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</si>
  <si>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</si>
  <si>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</si>
  <si>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</si>
  <si>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</si>
  <si>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</si>
  <si>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</si>
  <si>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</si>
  <si>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</si>
  <si>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</si>
  <si>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</si>
  <si>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</si>
  <si>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</si>
  <si>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</si>
  <si>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</si>
  <si>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</si>
  <si>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</si>
  <si>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</si>
  <si>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</si>
  <si>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</si>
  <si>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</si>
  <si>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</si>
  <si>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</si>
  <si>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</si>
  <si>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</si>
  <si>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</si>
  <si>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</si>
  <si>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</si>
  <si>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</si>
  <si>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</si>
  <si>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</si>
  <si>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</si>
  <si>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</si>
  <si>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</si>
  <si>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</si>
  <si>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</si>
  <si>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</si>
  <si>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</si>
  <si>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</si>
  <si>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</si>
  <si>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</si>
  <si>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</si>
  <si>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</si>
  <si>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</si>
  <si>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</si>
  <si>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</si>
  <si>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</si>
  <si>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</si>
  <si>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</si>
  <si>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</si>
  <si>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</si>
  <si>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</si>
  <si>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</si>
  <si>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</si>
  <si>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</si>
  <si>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</si>
  <si>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</si>
  <si>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</si>
  <si>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</si>
  <si>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</si>
  <si>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</si>
  <si>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</si>
  <si>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</si>
  <si>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</si>
  <si>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</si>
  <si>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</si>
  <si>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</si>
  <si>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</si>
  <si>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</si>
  <si>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</si>
  <si>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</si>
  <si>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</si>
  <si>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</si>
  <si>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</si>
  <si>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</si>
  <si>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</si>
  <si>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</si>
  <si>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</si>
  <si>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</si>
  <si>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</si>
  <si>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</si>
  <si>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</si>
  <si>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</si>
  <si>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</si>
  <si>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</si>
  <si>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</si>
  <si>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</si>
  <si>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</si>
  <si>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</si>
  <si>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</si>
  <si>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</si>
  <si>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</si>
  <si>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</si>
  <si>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</si>
  <si>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</si>
  <si>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</si>
  <si>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</si>
  <si>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</si>
  <si>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</si>
  <si>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</si>
  <si>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</si>
  <si>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</si>
  <si>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</si>
  <si>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</si>
  <si>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</si>
  <si>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</si>
  <si>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</si>
  <si>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</si>
  <si>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</si>
  <si>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</si>
  <si>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</si>
  <si>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</si>
  <si>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</si>
  <si>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</si>
  <si>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</si>
  <si>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</si>
  <si>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</si>
  <si>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</si>
  <si>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</si>
  <si>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</si>
  <si>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</si>
  <si>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</si>
  <si>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</si>
  <si>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</si>
  <si>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</si>
  <si>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</si>
  <si>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</si>
  <si>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</si>
  <si>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</si>
  <si>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</si>
  <si>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</si>
  <si>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</si>
  <si>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</si>
  <si>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</si>
  <si>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</si>
  <si>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</si>
  <si>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</si>
  <si>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</si>
  <si>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</si>
  <si>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</si>
  <si>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</si>
  <si>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</si>
  <si>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</si>
  <si>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</si>
  <si>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</si>
  <si>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</si>
  <si>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</si>
  <si>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</si>
  <si>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</si>
  <si>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</si>
  <si>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</si>
  <si>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</si>
  <si>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</si>
  <si>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</si>
  <si>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</si>
  <si>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</si>
  <si>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</si>
  <si>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</si>
  <si>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</si>
  <si>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</si>
  <si>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</si>
  <si>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</si>
  <si>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</si>
  <si>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</si>
  <si>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</si>
  <si>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</si>
  <si>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</si>
  <si>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</si>
  <si>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</si>
  <si>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</si>
  <si>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</si>
  <si>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</si>
  <si>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</si>
  <si>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</si>
  <si>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</si>
  <si>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</si>
  <si>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</si>
  <si>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</si>
  <si>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</si>
  <si>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</si>
  <si>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</si>
  <si>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</si>
  <si>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</si>
  <si>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</si>
  <si>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</si>
  <si>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</si>
  <si>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</si>
  <si>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</si>
  <si>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</si>
  <si>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</si>
  <si>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</si>
  <si>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</si>
  <si>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</si>
  <si>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</si>
  <si>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</si>
  <si>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</si>
  <si>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</si>
  <si>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</si>
  <si>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</si>
  <si>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</si>
  <si>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</si>
  <si>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</si>
  <si>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</si>
  <si>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</si>
  <si>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</si>
  <si>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</si>
  <si>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</si>
  <si>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</si>
  <si>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</si>
  <si>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</si>
  <si>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</si>
  <si>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</si>
  <si>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</si>
  <si>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</si>
  <si>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</si>
  <si>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</si>
  <si>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</si>
  <si>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</si>
  <si>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</si>
  <si>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</si>
  <si>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</si>
  <si>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</si>
  <si>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</si>
  <si>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</si>
  <si>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</si>
  <si>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</si>
  <si>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</si>
  <si>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</si>
  <si>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</si>
  <si>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</si>
  <si>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</si>
  <si>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</si>
  <si>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</si>
  <si>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</si>
  <si>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</si>
  <si>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</si>
  <si>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</si>
  <si>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</si>
  <si>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</si>
  <si>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</si>
  <si>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</si>
  <si>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</si>
  <si>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</si>
  <si>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</si>
  <si>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</si>
  <si>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</si>
  <si>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</si>
  <si>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</si>
  <si>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</si>
  <si>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</si>
  <si>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</si>
  <si>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</si>
  <si>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</si>
  <si>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</si>
  <si>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</si>
  <si>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</si>
  <si>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</si>
  <si>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</si>
  <si>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</si>
  <si>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</si>
  <si>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</si>
  <si>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</si>
  <si>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</si>
  <si>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</si>
  <si>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</si>
  <si>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</si>
  <si>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</si>
  <si>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</si>
  <si>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</si>
  <si>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</si>
  <si>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</si>
  <si>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</si>
  <si>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</si>
  <si>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</si>
  <si>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</si>
  <si>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</si>
  <si>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</si>
  <si>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</si>
  <si>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</si>
  <si>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</si>
  <si>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</si>
  <si>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</si>
  <si>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</si>
  <si>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</si>
  <si>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</si>
  <si>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</si>
  <si>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</si>
  <si>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</si>
  <si>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</si>
  <si>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</si>
  <si>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</si>
  <si>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</si>
  <si>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</si>
  <si>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</si>
  <si>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</si>
  <si>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</si>
  <si>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</si>
  <si>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</si>
  <si>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</si>
  <si>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</si>
  <si>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</si>
  <si>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</si>
  <si>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</si>
  <si>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</si>
  <si>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</si>
  <si>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</si>
  <si>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</si>
  <si>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</si>
  <si>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</si>
  <si>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</si>
  <si>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</si>
  <si>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</si>
  <si>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</si>
  <si>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</si>
  <si>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</si>
  <si>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</si>
  <si>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</si>
  <si>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</si>
  <si>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</si>
  <si>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</si>
  <si>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</si>
  <si>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</si>
  <si>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</si>
  <si>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</si>
  <si>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</si>
  <si>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</si>
  <si>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</si>
  <si>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</si>
  <si>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</si>
  <si>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</si>
  <si>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</si>
  <si>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</si>
  <si>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</si>
  <si>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</si>
  <si>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</si>
  <si>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</si>
  <si>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</si>
  <si>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</si>
  <si>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</si>
  <si>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</si>
  <si>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</si>
  <si>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</si>
  <si>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</si>
  <si>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</si>
  <si>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</si>
  <si>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</si>
  <si>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</si>
  <si>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</si>
  <si>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</si>
  <si>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</si>
  <si>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</si>
  <si>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</si>
  <si>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</si>
  <si>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</si>
  <si>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</si>
  <si>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</si>
  <si>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</si>
  <si>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</si>
  <si>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</si>
  <si>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</si>
  <si>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</si>
  <si>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</si>
  <si>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</si>
  <si>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</si>
  <si>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</si>
  <si>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</si>
  <si>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</si>
  <si>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</si>
  <si>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</si>
  <si>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</si>
  <si>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</si>
  <si>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</si>
  <si>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</si>
  <si>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</si>
  <si>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</si>
  <si>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</si>
  <si>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</si>
  <si>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</si>
  <si>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</si>
  <si>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</si>
  <si>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</si>
  <si>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</si>
  <si>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</si>
  <si>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</si>
  <si>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</si>
  <si>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</si>
  <si>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</si>
  <si>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</si>
  <si>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</si>
  <si>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</si>
  <si>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</si>
  <si>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</si>
  <si>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</si>
  <si>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</si>
  <si>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</si>
  <si>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</si>
  <si>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</si>
  <si>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</si>
  <si>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</si>
  <si>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</si>
  <si>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</si>
  <si>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</si>
  <si>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</si>
  <si>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</si>
  <si>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</si>
  <si>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</si>
  <si>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</si>
  <si>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</si>
  <si>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</si>
  <si>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</si>
  <si>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</si>
  <si>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</si>
  <si>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</si>
  <si>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</si>
  <si>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</si>
  <si>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</si>
  <si>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</si>
  <si>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</si>
  <si>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</si>
  <si>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</si>
  <si>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</si>
  <si>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</si>
  <si>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</si>
  <si>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</si>
  <si>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</si>
  <si>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</si>
  <si>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</si>
  <si>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</si>
  <si>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</si>
  <si>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</si>
  <si>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</si>
  <si>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</si>
  <si>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</si>
  <si>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</si>
  <si>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</si>
  <si>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</si>
  <si>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</si>
  <si>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</si>
  <si>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</si>
  <si>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</si>
  <si>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</si>
  <si>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</si>
  <si>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</si>
  <si>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</si>
  <si>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</si>
  <si>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</si>
  <si>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</si>
  <si>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</si>
  <si>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</si>
  <si>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</si>
  <si>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</si>
  <si>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</si>
  <si>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</si>
  <si>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</si>
  <si>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</si>
  <si>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</si>
  <si>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</si>
  <si>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</si>
  <si>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</si>
  <si>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</si>
  <si>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</si>
  <si>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</si>
  <si>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</si>
  <si>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</si>
  <si>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</si>
  <si>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</si>
  <si>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</si>
  <si>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</si>
  <si>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</si>
  <si>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</si>
  <si>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</si>
  <si>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</si>
  <si>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</si>
  <si>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</si>
  <si>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</si>
  <si>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</si>
  <si>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</si>
  <si>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</si>
  <si>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</si>
  <si>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</si>
  <si>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</si>
  <si>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</si>
  <si>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</si>
  <si>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</si>
  <si>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</si>
  <si>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</si>
  <si>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</si>
  <si>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</si>
  <si>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</si>
  <si>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</si>
  <si>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</si>
  <si>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</si>
  <si>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</si>
  <si>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</si>
  <si>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</si>
  <si>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</si>
  <si>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</si>
  <si>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</si>
  <si>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</si>
  <si>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</si>
  <si>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</si>
  <si>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</si>
  <si>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</si>
  <si>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</si>
  <si>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</si>
  <si>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</si>
  <si>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</si>
  <si>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</si>
  <si>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</si>
  <si>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</si>
  <si>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</si>
  <si>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</si>
  <si>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</si>
  <si>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</si>
  <si>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</si>
  <si>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</si>
  <si>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</si>
  <si>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</si>
  <si>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</si>
  <si>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</si>
  <si>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</si>
  <si>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</si>
  <si>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</si>
  <si>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</si>
  <si>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</si>
  <si>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</si>
  <si>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</si>
  <si>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</si>
  <si>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</si>
  <si>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</si>
  <si>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</si>
  <si>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</si>
  <si>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</si>
  <si>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</si>
  <si>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</si>
  <si>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</si>
  <si>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</si>
  <si>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</si>
  <si>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</si>
  <si>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</si>
  <si>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</si>
  <si>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</si>
  <si>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</si>
  <si>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</si>
  <si>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</si>
  <si>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</si>
  <si>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</si>
  <si>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</si>
  <si>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</si>
  <si>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</si>
  <si>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</si>
  <si>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</si>
  <si>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</si>
  <si>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</si>
  <si>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</si>
  <si>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</si>
  <si>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</si>
  <si>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</si>
  <si>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</si>
  <si>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</si>
  <si>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</si>
  <si>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</si>
  <si>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</si>
  <si>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</si>
  <si>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</si>
  <si>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</si>
  <si>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</si>
  <si>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</si>
  <si>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</si>
  <si>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</si>
  <si>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</si>
  <si>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</si>
  <si>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</si>
  <si>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</si>
  <si>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</si>
  <si>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</si>
  <si>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</si>
  <si>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</si>
  <si>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</si>
  <si>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</si>
  <si>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</si>
  <si>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</si>
  <si>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</si>
  <si>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</si>
  <si>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</si>
  <si>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</si>
  <si>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</si>
  <si>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</si>
  <si>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</si>
  <si>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</si>
  <si>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</si>
  <si>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</si>
  <si>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</si>
  <si>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</si>
  <si>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</si>
  <si>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</si>
  <si>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</si>
  <si>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</si>
  <si>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</si>
  <si>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</si>
  <si>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</si>
  <si>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</si>
  <si>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</si>
  <si>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</si>
  <si>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</si>
  <si>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</si>
  <si>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</si>
  <si>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</si>
  <si>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</si>
  <si>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</si>
  <si>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</si>
  <si>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</si>
  <si>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</si>
  <si>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</si>
  <si>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</si>
  <si>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</si>
  <si>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</si>
  <si>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</si>
  <si>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</si>
  <si>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</si>
  <si>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</si>
  <si>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</si>
  <si>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</si>
  <si>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</si>
  <si>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</si>
  <si>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</si>
  <si>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</si>
  <si>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</si>
  <si>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</si>
  <si>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</si>
  <si>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</si>
  <si>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</si>
  <si>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</si>
  <si>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</si>
  <si>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</si>
  <si>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</si>
  <si>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</si>
  <si>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</si>
  <si>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</si>
  <si>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</si>
  <si>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</si>
  <si>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</si>
  <si>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</si>
  <si>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</si>
  <si>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</si>
  <si>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</si>
  <si>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</si>
  <si>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</si>
  <si>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</si>
  <si>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</si>
  <si>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</si>
  <si>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</si>
  <si>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</si>
  <si>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</si>
  <si>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</si>
  <si>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</si>
  <si>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</si>
  <si>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</si>
  <si>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</si>
  <si>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</si>
  <si>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</si>
  <si>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</si>
  <si>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</si>
  <si>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</si>
  <si>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</si>
  <si>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</si>
  <si>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</si>
  <si>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</si>
  <si>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</si>
  <si>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</si>
  <si>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</si>
  <si>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</si>
  <si>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</si>
  <si>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</si>
  <si>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</si>
  <si>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</si>
  <si>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</si>
  <si>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</si>
  <si>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</si>
  <si>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</si>
  <si>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</si>
  <si>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</si>
  <si>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</si>
  <si>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</si>
  <si>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</si>
  <si>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</si>
  <si>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</si>
  <si>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</si>
  <si>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</si>
  <si>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</si>
  <si>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</si>
  <si>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</si>
  <si>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</si>
  <si>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</si>
  <si>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</si>
  <si>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</si>
  <si>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</si>
  <si>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</si>
  <si>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</si>
  <si>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</si>
  <si>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</si>
  <si>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</si>
  <si>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</si>
  <si>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</si>
  <si>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</si>
  <si>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</si>
  <si>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</si>
  <si>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</si>
  <si>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</si>
  <si>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</si>
  <si>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</si>
  <si>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</si>
  <si>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</si>
  <si>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</si>
  <si>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</si>
  <si>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</si>
  <si>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</si>
  <si>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</si>
  <si>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</si>
  <si>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</si>
  <si>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</si>
  <si>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</si>
  <si>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</si>
  <si>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</si>
  <si>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</si>
  <si>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</si>
  <si>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</si>
  <si>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</si>
  <si>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</si>
  <si>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</si>
  <si>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</si>
  <si>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</si>
  <si>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</si>
  <si>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</si>
  <si>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</si>
  <si>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</si>
  <si>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</si>
  <si>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</si>
  <si>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</si>
  <si>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</si>
  <si>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</si>
  <si>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</si>
  <si>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</si>
  <si>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</si>
  <si>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</si>
  <si>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</si>
  <si>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</si>
  <si>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</si>
  <si>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</si>
  <si>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</si>
  <si>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</si>
  <si>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</si>
  <si>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</si>
  <si>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</si>
  <si>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</si>
  <si>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</si>
  <si>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</si>
  <si>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</si>
  <si>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</si>
  <si>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</si>
  <si>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</si>
  <si>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</si>
  <si>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</si>
  <si>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</si>
  <si>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</si>
  <si>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</si>
  <si>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</si>
  <si>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</si>
  <si>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</si>
  <si>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</si>
  <si>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</si>
  <si>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</si>
  <si>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</si>
  <si>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</si>
  <si>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</si>
  <si>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</si>
  <si>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</si>
  <si>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</si>
  <si>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</si>
  <si>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</si>
  <si>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</si>
  <si>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</si>
  <si>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</si>
  <si>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</si>
  <si>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</si>
  <si>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</si>
  <si>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</si>
  <si>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</si>
  <si>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</si>
  <si>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</si>
  <si>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</si>
  <si>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</si>
  <si>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</si>
  <si>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</si>
  <si>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</si>
  <si>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</si>
  <si>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</si>
  <si>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</si>
  <si>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</si>
  <si>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</si>
  <si>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</si>
  <si>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</si>
  <si>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</si>
  <si>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</si>
  <si>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</si>
  <si>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</si>
  <si>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</si>
  <si>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</si>
  <si>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</si>
  <si>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</si>
  <si>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</si>
  <si>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</si>
  <si>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</si>
  <si>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</si>
  <si>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</si>
  <si>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</si>
  <si>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</si>
  <si>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</si>
  <si>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</si>
  <si>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</si>
  <si>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</si>
  <si>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</si>
  <si>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</si>
  <si>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</si>
  <si>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</si>
  <si>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</si>
  <si>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</si>
  <si>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</si>
  <si>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</si>
  <si>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</si>
  <si>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</si>
  <si>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</si>
  <si>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</si>
  <si>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</si>
  <si>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</si>
  <si>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</si>
  <si>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</si>
  <si>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</si>
  <si>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</si>
  <si>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</si>
  <si>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</si>
  <si>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</si>
  <si>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</si>
  <si>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</si>
  <si>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</si>
  <si>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</si>
  <si>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</si>
  <si>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</si>
  <si>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</si>
  <si>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</si>
  <si>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</si>
  <si>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</si>
  <si>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</si>
  <si>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</si>
  <si>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</si>
  <si>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</si>
  <si>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</si>
  <si>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</si>
  <si>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</si>
  <si>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</si>
  <si>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</si>
  <si>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</si>
  <si>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</si>
  <si>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</si>
  <si>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</si>
  <si>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</si>
  <si>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</si>
  <si>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</si>
  <si>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</si>
  <si>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</si>
  <si>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</si>
  <si>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</si>
  <si>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</si>
  <si>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</si>
  <si>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</si>
  <si>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</si>
  <si>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</si>
  <si>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</si>
  <si>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</si>
  <si>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</si>
  <si>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</si>
  <si>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</si>
  <si>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</si>
  <si>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</si>
  <si>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</si>
  <si>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</si>
  <si>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</si>
  <si>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</si>
  <si>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</si>
  <si>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</si>
  <si>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</si>
  <si>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</si>
  <si>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</si>
  <si>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</si>
  <si>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</si>
  <si>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</si>
  <si>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</si>
  <si>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</si>
  <si>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</si>
  <si>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</si>
  <si>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</si>
  <si>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</si>
  <si>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</si>
  <si>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</si>
  <si>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</si>
  <si>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</si>
  <si>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</si>
  <si>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</si>
  <si>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</si>
  <si>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</si>
  <si>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</si>
  <si>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</si>
  <si>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</si>
  <si>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</si>
  <si>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</si>
  <si>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</si>
  <si>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</si>
  <si>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</si>
  <si>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</si>
  <si>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</si>
  <si>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</si>
  <si>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</si>
  <si>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</si>
  <si>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</si>
  <si>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</si>
  <si>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</si>
  <si>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</si>
  <si>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</si>
  <si>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</si>
  <si>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</si>
  <si>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</si>
  <si>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</si>
  <si>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</si>
  <si>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</si>
  <si>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</si>
  <si>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</si>
  <si>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</si>
  <si>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</si>
  <si>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</si>
  <si>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</si>
  <si>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</si>
  <si>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</si>
  <si>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</si>
  <si>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</si>
  <si>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</si>
  <si>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</si>
  <si>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</si>
  <si>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</si>
  <si>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</si>
  <si>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</si>
  <si>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</si>
  <si>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</si>
  <si>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</si>
  <si>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</si>
  <si>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</si>
  <si>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</si>
  <si>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</si>
  <si>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</si>
  <si>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</si>
  <si>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</si>
  <si>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</si>
  <si>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</si>
  <si>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</si>
  <si>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</si>
  <si>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</si>
  <si>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</si>
  <si>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</si>
  <si>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</si>
  <si>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</si>
  <si>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</si>
  <si>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</si>
  <si>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</si>
  <si>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</si>
  <si>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</si>
  <si>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</si>
  <si>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</si>
  <si>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</si>
  <si>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</si>
  <si>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</si>
  <si>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</si>
  <si>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</si>
  <si>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</si>
  <si>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</si>
  <si>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</si>
  <si>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</si>
  <si>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</si>
  <si>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</si>
  <si>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</si>
  <si>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</si>
  <si>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</si>
  <si>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</si>
  <si>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</si>
  <si>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</si>
  <si>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</si>
  <si>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</si>
  <si>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</si>
  <si>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</si>
  <si>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</si>
  <si>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</si>
  <si>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</si>
  <si>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</si>
  <si>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</si>
  <si>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</si>
  <si>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</si>
  <si>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</si>
  <si>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</si>
  <si>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</si>
  <si>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</si>
  <si>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</si>
  <si>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</si>
  <si>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</si>
  <si>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</si>
  <si>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</si>
  <si>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</si>
  <si>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</si>
  <si>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</si>
  <si>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</si>
  <si>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</si>
  <si>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</si>
  <si>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</si>
  <si>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</si>
  <si>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</si>
  <si>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</si>
  <si>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</si>
  <si>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</si>
  <si>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</si>
  <si>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</si>
  <si>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</si>
  <si>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</si>
  <si>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</si>
  <si>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</si>
  <si>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</si>
  <si>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</si>
  <si>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</si>
  <si>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</si>
  <si>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</si>
  <si>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</si>
  <si>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</si>
  <si>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</si>
  <si>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</si>
  <si>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</si>
  <si>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</si>
  <si>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</si>
  <si>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</si>
  <si>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</si>
  <si>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</si>
  <si>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</si>
  <si>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</si>
  <si>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</si>
  <si>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</si>
  <si>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</si>
  <si>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</si>
  <si>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</si>
  <si>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</si>
  <si>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</si>
  <si>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</si>
  <si>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</si>
  <si>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</si>
  <si>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</si>
  <si>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</si>
  <si>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</si>
  <si>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</si>
  <si>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</si>
  <si>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</si>
  <si>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</si>
  <si>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</si>
  <si>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</si>
  <si>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</si>
  <si>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</si>
  <si>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</si>
  <si>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</si>
  <si>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</si>
  <si>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</si>
  <si>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</si>
  <si>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</si>
  <si>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</si>
  <si>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</si>
  <si>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</si>
  <si>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</si>
  <si>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</si>
  <si>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</si>
  <si>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</si>
  <si>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</si>
  <si>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</si>
  <si>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</si>
  <si>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</si>
  <si>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</si>
  <si>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</si>
  <si>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</si>
  <si>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</si>
  <si>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</si>
  <si>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</si>
  <si>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</si>
  <si>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</si>
  <si>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</si>
  <si>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</si>
  <si>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</si>
  <si>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</si>
  <si>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</si>
  <si>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</si>
  <si>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</si>
  <si>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</si>
  <si>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</si>
  <si>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</si>
  <si>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</si>
  <si>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</si>
  <si>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</si>
  <si>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</si>
  <si>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</si>
  <si>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</si>
  <si>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</si>
  <si>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</si>
  <si>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</si>
  <si>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</si>
  <si>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</si>
  <si>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</si>
  <si>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</si>
  <si>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</si>
  <si>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</si>
  <si>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</si>
  <si>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</si>
  <si>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</si>
  <si>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</si>
  <si>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</si>
  <si>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</si>
  <si>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</si>
  <si>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</si>
  <si>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</si>
  <si>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</si>
  <si>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</si>
  <si>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</si>
  <si>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</si>
  <si>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</si>
  <si>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</si>
  <si>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</si>
  <si>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</si>
  <si>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</si>
  <si>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</si>
  <si>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</si>
  <si>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</si>
  <si>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</si>
  <si>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</si>
  <si>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</si>
  <si>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</si>
  <si>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</si>
  <si>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</si>
  <si>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</si>
  <si>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</si>
  <si>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</si>
  <si>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</si>
  <si>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</si>
  <si>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</si>
  <si>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</si>
  <si>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</si>
  <si>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</si>
  <si>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</si>
  <si>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</si>
  <si>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</si>
  <si>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</si>
  <si>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</si>
  <si>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</si>
  <si>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</si>
  <si>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</si>
  <si>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</si>
  <si>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</si>
  <si>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</si>
  <si>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</si>
  <si>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</si>
  <si>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</si>
  <si>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</si>
  <si>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</si>
  <si>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</si>
  <si>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</si>
  <si>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</si>
  <si>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</si>
  <si>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</si>
  <si>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</si>
  <si>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</si>
  <si>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</si>
  <si>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</si>
  <si>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</si>
  <si>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</si>
  <si>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</si>
  <si>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</si>
  <si>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</si>
  <si>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</si>
  <si>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</si>
  <si>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</si>
  <si>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</si>
  <si>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</si>
  <si>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</si>
  <si>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</si>
  <si>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</si>
  <si>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</si>
  <si>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</si>
  <si>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</si>
  <si>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</si>
  <si>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</si>
  <si>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</si>
  <si>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</si>
  <si>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</si>
  <si>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</si>
  <si>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</si>
  <si>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</si>
  <si>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</si>
  <si>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</si>
  <si>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</si>
  <si>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</si>
  <si>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</si>
  <si>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</si>
  <si>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</si>
  <si>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</si>
  <si>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</si>
  <si>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</si>
  <si>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</si>
  <si>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</si>
  <si>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</si>
  <si>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</si>
  <si>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</si>
  <si>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</si>
  <si>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</si>
  <si>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</si>
  <si>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</si>
  <si>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</si>
  <si>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</si>
  <si>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</si>
  <si>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</si>
  <si>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</si>
  <si>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</si>
  <si>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</si>
  <si>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</si>
  <si>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</si>
  <si>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</si>
  <si>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</si>
  <si>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</si>
  <si>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</si>
  <si>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</si>
  <si>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</si>
  <si>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</si>
  <si>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</si>
  <si>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</si>
  <si>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</si>
  <si>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</si>
  <si>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</si>
  <si>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</si>
  <si>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</si>
  <si>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</si>
  <si>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</si>
  <si>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</si>
  <si>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</si>
  <si>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</si>
  <si>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</si>
  <si>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</si>
  <si>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</si>
  <si>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</si>
  <si>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</si>
  <si>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</si>
  <si>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</si>
  <si>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</si>
  <si>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</si>
  <si>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</si>
  <si>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</si>
  <si>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</si>
  <si>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</si>
  <si>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</si>
  <si>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</si>
  <si>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</si>
  <si>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</si>
  <si>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</si>
  <si>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</si>
  <si>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</si>
  <si>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</si>
  <si>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</si>
  <si>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</si>
  <si>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</si>
  <si>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</si>
  <si>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</si>
  <si>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</si>
  <si>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</si>
  <si>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</si>
  <si>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</si>
  <si>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</si>
  <si>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</si>
  <si>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</si>
  <si>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</si>
  <si>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</si>
  <si>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</si>
  <si>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</si>
  <si>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</si>
  <si>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</si>
  <si>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</si>
  <si>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</si>
  <si>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</si>
  <si>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</si>
  <si>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</si>
  <si>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</si>
  <si>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</si>
  <si>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</si>
  <si>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</si>
  <si>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</si>
  <si>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</si>
  <si>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</si>
  <si>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</si>
  <si>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</si>
  <si>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</si>
  <si>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</si>
  <si>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</si>
  <si>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</si>
  <si>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</si>
  <si>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</si>
  <si>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</si>
  <si>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</si>
  <si>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</si>
  <si>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</si>
  <si>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</si>
  <si>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</si>
  <si>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</si>
  <si>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</si>
  <si>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</si>
  <si>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</si>
  <si>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</si>
  <si>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</si>
  <si>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</si>
  <si>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</si>
  <si>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</si>
  <si>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</si>
  <si>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</si>
  <si>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</si>
  <si>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</si>
  <si>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</si>
  <si>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</si>
  <si>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</si>
  <si>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</si>
  <si>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</si>
  <si>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</si>
  <si>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</si>
  <si>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</si>
  <si>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</si>
  <si>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</si>
  <si>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</si>
  <si>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</si>
  <si>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</si>
  <si>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</si>
  <si>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</si>
  <si>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</si>
  <si>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</si>
  <si>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</si>
  <si>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</si>
  <si>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</si>
  <si>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</si>
  <si>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</si>
  <si>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</si>
  <si>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</si>
  <si>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</si>
  <si>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</si>
  <si>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</si>
  <si>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</si>
  <si>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</si>
  <si>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</si>
  <si>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</si>
  <si>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</si>
  <si>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</si>
  <si>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</si>
  <si>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</si>
  <si>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</si>
  <si>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</si>
  <si>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</si>
  <si>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</si>
  <si>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</si>
  <si>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</si>
  <si>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</si>
  <si>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</si>
  <si>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</si>
  <si>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</si>
  <si>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</si>
  <si>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</si>
  <si>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</si>
  <si>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</si>
  <si>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</si>
  <si>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</si>
  <si>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</si>
  <si>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</si>
  <si>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</si>
  <si>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</si>
  <si>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</si>
  <si>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</si>
  <si>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</si>
  <si>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</si>
  <si>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</si>
  <si>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</si>
  <si>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</si>
  <si>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</si>
  <si>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</si>
  <si>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</si>
  <si>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</si>
  <si>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</si>
  <si>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</si>
  <si>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</si>
  <si>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</si>
  <si>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</si>
  <si>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</si>
  <si>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</si>
  <si>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</si>
  <si>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</si>
  <si>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</si>
  <si>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</si>
  <si>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</si>
  <si>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</si>
  <si>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</si>
  <si>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</si>
  <si>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</si>
  <si>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</si>
  <si>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</si>
  <si>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</si>
  <si>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</si>
  <si>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</si>
  <si>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</si>
  <si>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</si>
  <si>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</si>
  <si>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</si>
  <si>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</si>
  <si>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</si>
  <si>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</si>
  <si>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</si>
  <si>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</si>
  <si>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</si>
  <si>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</si>
  <si>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</si>
  <si>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</si>
  <si>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</si>
  <si>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</si>
  <si>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</si>
  <si>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</si>
  <si>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</si>
  <si>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</si>
  <si>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</si>
  <si>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</si>
  <si>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</si>
  <si>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</si>
  <si>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</si>
  <si>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</si>
  <si>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</si>
  <si>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</si>
  <si>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</si>
  <si>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</si>
  <si>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</si>
  <si>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</si>
  <si>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</si>
  <si>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</si>
  <si>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</si>
  <si>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</si>
  <si>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</si>
  <si>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</si>
  <si>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</si>
  <si>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</si>
  <si>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</si>
  <si>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</si>
  <si>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</si>
  <si>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</si>
  <si>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</si>
  <si>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</si>
  <si>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</si>
  <si>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</si>
  <si>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</si>
  <si>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</si>
  <si>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</si>
  <si>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</si>
  <si>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</si>
  <si>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</si>
  <si>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</si>
  <si>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</si>
  <si>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</si>
  <si>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</si>
  <si>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</si>
  <si>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</si>
  <si>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</si>
  <si>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</si>
  <si>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</si>
  <si>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</si>
  <si>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</si>
  <si>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</si>
  <si>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</si>
  <si>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</si>
  <si>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</si>
  <si>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</si>
  <si>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</si>
  <si>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</si>
  <si>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</si>
  <si>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</si>
  <si>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</si>
  <si>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</si>
  <si>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</si>
  <si>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</si>
  <si>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</si>
  <si>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</si>
  <si>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</si>
  <si>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</si>
  <si>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</si>
  <si>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</si>
  <si>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</si>
  <si>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</si>
  <si>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</si>
  <si>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</si>
  <si>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</si>
  <si>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</si>
  <si>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</si>
  <si>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</si>
  <si>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</si>
  <si>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</si>
  <si>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</si>
  <si>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</si>
  <si>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</si>
  <si>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</si>
  <si>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</si>
  <si>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</si>
  <si>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</si>
  <si>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</si>
  <si>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</si>
  <si>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</si>
  <si>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</si>
  <si>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</si>
  <si>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</si>
  <si>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</si>
  <si>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</si>
  <si>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</si>
  <si>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</si>
  <si>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</si>
  <si>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</si>
  <si>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</si>
  <si>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</si>
  <si>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</si>
  <si>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</si>
  <si>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</si>
  <si>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</si>
  <si>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</si>
  <si>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</si>
  <si>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</si>
  <si>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</si>
  <si>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</si>
  <si>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</si>
  <si>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</si>
  <si>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</si>
  <si>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</si>
  <si>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</si>
  <si>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</si>
  <si>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</si>
  <si>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</si>
  <si>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</si>
  <si>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</si>
  <si>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</si>
  <si>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</si>
  <si>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</si>
  <si>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</si>
  <si>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</si>
  <si>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</si>
  <si>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</si>
  <si>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</si>
  <si>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</si>
  <si>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</si>
  <si>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</si>
  <si>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</si>
  <si>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</si>
  <si>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</si>
  <si>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</si>
  <si>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</si>
  <si>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</si>
  <si>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</si>
  <si>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</si>
  <si>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</si>
  <si>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</si>
  <si>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</si>
  <si>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</si>
  <si>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</si>
  <si>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</si>
  <si>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</si>
  <si>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</si>
  <si>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</si>
  <si>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</si>
  <si>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</si>
  <si>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</si>
  <si>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</si>
  <si>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</si>
  <si>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</si>
  <si>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</si>
  <si>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</si>
  <si>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</si>
  <si>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</si>
  <si>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</si>
  <si>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</si>
  <si>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</si>
  <si>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</si>
  <si>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</si>
  <si>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</si>
  <si>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</si>
  <si>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</si>
  <si>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</si>
  <si>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</si>
  <si>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</si>
  <si>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</si>
  <si>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</si>
  <si>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</si>
  <si>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</si>
  <si>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</si>
  <si>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</si>
  <si>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</si>
  <si>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</si>
  <si>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</si>
  <si>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</si>
  <si>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</si>
  <si>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</si>
  <si>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</si>
  <si>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</si>
  <si>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</si>
  <si>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</si>
  <si>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</si>
  <si>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</si>
  <si>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</si>
  <si>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</si>
  <si>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</si>
  <si>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</si>
  <si>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</si>
  <si>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</si>
  <si>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</si>
  <si>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</si>
  <si>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</si>
  <si>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</si>
  <si>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</si>
  <si>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</si>
  <si>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</si>
  <si>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</si>
  <si>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</si>
  <si>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</si>
  <si>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</si>
  <si>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</si>
  <si>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</si>
  <si>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</si>
  <si>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</si>
  <si>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</si>
  <si>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</si>
  <si>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</si>
  <si>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</si>
  <si>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</si>
  <si>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</si>
  <si>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</si>
  <si>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</si>
  <si>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</si>
  <si>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</si>
  <si>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</si>
  <si>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</si>
  <si>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</si>
  <si>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</si>
  <si>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</si>
  <si>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</si>
  <si>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</si>
  <si>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</si>
  <si>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</si>
  <si>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</si>
  <si>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</si>
  <si>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</si>
  <si>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</si>
  <si>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</si>
  <si>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</si>
  <si>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</si>
  <si>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</si>
  <si>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</si>
  <si>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</si>
  <si>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</si>
  <si>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</si>
  <si>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</si>
  <si>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</si>
  <si>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</si>
  <si>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</si>
  <si>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</si>
  <si>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</si>
  <si>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</si>
  <si>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</si>
  <si>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</si>
  <si>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</si>
  <si>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</si>
  <si>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</si>
  <si>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</si>
  <si>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</si>
  <si>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</si>
  <si>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</si>
  <si>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</si>
  <si>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</si>
  <si>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</si>
  <si>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</si>
  <si>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</si>
  <si>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</si>
  <si>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</si>
  <si>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</si>
  <si>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</si>
  <si>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</si>
  <si>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</si>
  <si>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</si>
  <si>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</si>
  <si>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</si>
  <si>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</si>
  <si>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</si>
  <si>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</si>
  <si>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</si>
  <si>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</si>
  <si>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</si>
  <si>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</si>
  <si>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</si>
  <si>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</si>
  <si>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</si>
  <si>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</si>
  <si>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</si>
  <si>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</si>
  <si>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</si>
  <si>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</si>
  <si>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</si>
  <si>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</si>
  <si>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</si>
  <si>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</si>
  <si>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</si>
  <si>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</si>
  <si>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</si>
  <si>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</si>
  <si>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</si>
  <si>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</si>
  <si>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</si>
  <si>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</si>
  <si>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</si>
  <si>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</si>
  <si>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</si>
  <si>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</si>
  <si>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</si>
  <si>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</si>
  <si>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</si>
  <si>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</si>
  <si>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</si>
  <si>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</si>
  <si>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</si>
  <si>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</si>
  <si>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</si>
  <si>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</si>
  <si>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</si>
  <si>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</si>
  <si>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</si>
  <si>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</si>
  <si>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</si>
  <si>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</si>
  <si>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</si>
  <si>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</si>
  <si>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</si>
  <si>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</si>
  <si>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</si>
  <si>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</si>
  <si>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</si>
  <si>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</si>
  <si>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</si>
  <si>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</si>
  <si>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</si>
  <si>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</si>
  <si>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</si>
  <si>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</si>
  <si>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</si>
  <si>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</si>
  <si>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</si>
  <si>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</si>
  <si>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</si>
  <si>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</si>
  <si>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</si>
  <si>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</si>
  <si>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</si>
  <si>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</si>
  <si>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</si>
  <si>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</si>
  <si>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</si>
  <si>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</si>
  <si>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</si>
  <si>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</si>
  <si>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</si>
  <si>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</si>
  <si>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</si>
  <si>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</si>
  <si>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</si>
  <si>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</si>
  <si>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</si>
  <si>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</si>
  <si>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</si>
  <si>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</si>
  <si>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</si>
  <si>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</si>
  <si>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</si>
  <si>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</si>
  <si>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</si>
  <si>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</si>
  <si>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</si>
  <si>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</si>
  <si>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</si>
  <si>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</si>
  <si>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</si>
  <si>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</si>
  <si>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</si>
  <si>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</si>
  <si>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</si>
  <si>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</si>
  <si>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</si>
  <si>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</si>
  <si>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</si>
  <si>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</si>
  <si>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</si>
  <si>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</si>
  <si>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</si>
  <si>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</si>
  <si>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</si>
  <si>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</si>
  <si>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</si>
  <si>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</si>
  <si>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</si>
  <si>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</si>
  <si>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</si>
  <si>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</si>
  <si>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</si>
  <si>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</si>
  <si>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</si>
  <si>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</si>
  <si>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</si>
  <si>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</si>
  <si>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</si>
  <si>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</si>
  <si>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</si>
  <si>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</si>
  <si>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</si>
  <si>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</si>
  <si>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</si>
  <si>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</si>
  <si>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</si>
  <si>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</si>
  <si>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</si>
  <si>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</si>
  <si>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</si>
  <si>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</si>
  <si>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</si>
  <si>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</si>
  <si>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</si>
  <si>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</si>
  <si>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</si>
  <si>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</si>
  <si>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</si>
  <si>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</si>
  <si>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</si>
  <si>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</si>
  <si>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</si>
  <si>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</si>
  <si>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</si>
  <si>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</si>
  <si>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</si>
  <si>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</si>
  <si>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</si>
  <si>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</si>
  <si>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</si>
  <si>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</si>
  <si>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</si>
  <si>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</si>
  <si>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</si>
  <si>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</si>
  <si>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</si>
  <si>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</si>
  <si>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</si>
  <si>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</si>
  <si>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</si>
  <si>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</si>
  <si>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</si>
  <si>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</si>
  <si>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</si>
  <si>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</si>
  <si>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</si>
  <si>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</si>
  <si>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</si>
  <si>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</si>
  <si>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</si>
  <si>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</si>
  <si>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</si>
  <si>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</si>
  <si>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</si>
  <si>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</si>
  <si>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</si>
  <si>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</si>
  <si>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</si>
  <si>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</si>
  <si>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</si>
  <si>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</si>
  <si>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</si>
  <si>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</si>
  <si>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</si>
  <si>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</si>
  <si>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</si>
  <si>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</si>
  <si>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</si>
  <si>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</si>
  <si>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</si>
  <si>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</si>
  <si>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</si>
  <si>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</si>
  <si>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</si>
  <si>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</si>
  <si>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</si>
  <si>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</si>
  <si>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</si>
  <si>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</si>
  <si>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</si>
  <si>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</si>
  <si>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</si>
  <si>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</si>
  <si>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</si>
  <si>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</si>
  <si>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</si>
  <si>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</si>
  <si>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</si>
  <si>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</si>
  <si>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</si>
  <si>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</si>
  <si>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</si>
  <si>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</si>
  <si>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</si>
  <si>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</si>
  <si>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</si>
  <si>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</si>
  <si>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</si>
  <si>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</si>
  <si>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</si>
  <si>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</si>
  <si>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</si>
  <si>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</si>
  <si>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</si>
  <si>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</si>
  <si>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</si>
  <si>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</si>
  <si>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</si>
  <si>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</si>
  <si>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</si>
  <si>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</si>
  <si>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</si>
  <si>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</si>
  <si>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</si>
  <si>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</si>
  <si>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</si>
  <si>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</si>
  <si>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</si>
  <si>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</si>
  <si>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</si>
  <si>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</si>
  <si>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</si>
  <si>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</si>
  <si>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</si>
  <si>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</si>
  <si>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</si>
  <si>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</si>
  <si>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</si>
  <si>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</si>
  <si>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</si>
  <si>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</si>
  <si>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</si>
  <si>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</si>
  <si>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</si>
  <si>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</si>
  <si>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</si>
  <si>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</si>
  <si>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</si>
  <si>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</si>
  <si>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</si>
  <si>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</si>
  <si>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</si>
  <si>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</si>
  <si>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</si>
  <si>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</si>
  <si>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</si>
  <si>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</si>
  <si>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</si>
  <si>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</si>
  <si>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</si>
  <si>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</si>
  <si>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</si>
  <si>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</si>
  <si>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</si>
  <si>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</si>
  <si>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</si>
  <si>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</si>
  <si>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</si>
  <si>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</si>
  <si>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</si>
  <si>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</si>
  <si>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</si>
  <si>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</si>
  <si>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</si>
  <si>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</si>
  <si>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</si>
  <si>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</si>
  <si>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</si>
  <si>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</si>
  <si>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</si>
  <si>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</si>
  <si>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</si>
  <si>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</si>
  <si>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</si>
  <si>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</si>
  <si>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</si>
  <si>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</si>
  <si>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</si>
  <si>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</si>
  <si>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</si>
  <si>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</si>
  <si>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</si>
  <si>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</si>
  <si>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</si>
  <si>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</si>
  <si>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</si>
  <si>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</si>
  <si>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</si>
  <si>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</si>
  <si>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</si>
  <si>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</si>
  <si>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</si>
  <si>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</si>
  <si>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</si>
  <si>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</si>
  <si>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</si>
  <si>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</si>
  <si>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</si>
  <si>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</si>
  <si>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</si>
  <si>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</si>
  <si>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</si>
  <si>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</si>
  <si>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</si>
  <si>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</si>
  <si>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</si>
  <si>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</si>
  <si>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</si>
  <si>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</si>
  <si>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</si>
  <si>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</si>
  <si>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</si>
  <si>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</si>
  <si>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</si>
  <si>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</si>
  <si>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</si>
  <si>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</si>
  <si>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</si>
  <si>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</si>
  <si>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</si>
  <si>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</si>
  <si>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</si>
  <si>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</si>
  <si>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</si>
  <si>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</si>
  <si>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</si>
  <si>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</si>
  <si>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</si>
  <si>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</si>
  <si>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</si>
  <si>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</si>
  <si>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</si>
  <si>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</si>
  <si>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</si>
  <si>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</si>
  <si>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</si>
  <si>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</si>
  <si>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</si>
  <si>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</si>
  <si>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</si>
  <si>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</si>
  <si>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</si>
  <si>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</si>
  <si>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</si>
  <si>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</si>
  <si>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</si>
  <si>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</si>
  <si>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</si>
  <si>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</si>
  <si>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</si>
  <si>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</si>
  <si>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</si>
  <si>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</si>
  <si>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</si>
  <si>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</si>
  <si>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</si>
  <si>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</si>
  <si>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</si>
  <si>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</si>
  <si>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</si>
  <si>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</si>
  <si>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</si>
  <si>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</si>
  <si>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</si>
  <si>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</si>
  <si>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</si>
  <si>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</si>
  <si>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</si>
  <si>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</si>
  <si>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</si>
  <si>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</si>
  <si>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</si>
  <si>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</si>
  <si>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</si>
  <si>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</si>
  <si>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</si>
  <si>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</si>
  <si>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</si>
  <si>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</si>
  <si>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</si>
  <si>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</si>
  <si>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</si>
  <si>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</si>
  <si>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</si>
  <si>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</si>
  <si>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</si>
  <si>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</si>
  <si>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</si>
  <si>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</si>
  <si>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</si>
  <si>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</si>
  <si>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</si>
  <si>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</si>
  <si>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</si>
  <si>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</si>
  <si>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</si>
  <si>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</si>
  <si>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</si>
  <si>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</si>
  <si>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</si>
  <si>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</si>
  <si>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</si>
  <si>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</si>
  <si>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</si>
  <si>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</si>
  <si>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</si>
  <si>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</si>
  <si>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</si>
  <si>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</si>
  <si>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</si>
  <si>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</si>
  <si>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</si>
  <si>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</si>
  <si>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</si>
  <si>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</si>
  <si>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</si>
  <si>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</si>
  <si>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</si>
  <si>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</si>
  <si>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</si>
  <si>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</si>
  <si>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</si>
  <si>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</si>
  <si>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</si>
  <si>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</si>
  <si>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</si>
  <si>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</si>
  <si>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</si>
  <si>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</si>
  <si>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</si>
  <si>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</si>
  <si>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</si>
  <si>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</si>
  <si>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</si>
  <si>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</si>
  <si>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</si>
  <si>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</si>
  <si>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</si>
  <si>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</si>
  <si>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</si>
  <si>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</si>
  <si>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</si>
  <si>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</si>
  <si>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</si>
  <si>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</si>
  <si>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</si>
  <si>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</si>
  <si>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</si>
  <si>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</si>
  <si>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</si>
  <si>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</si>
  <si>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</si>
  <si>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</si>
  <si>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</si>
  <si>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</si>
  <si>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</si>
  <si>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</si>
  <si>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</si>
  <si>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</si>
  <si>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</si>
  <si>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</si>
  <si>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</si>
  <si>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</si>
  <si>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</si>
  <si>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</si>
  <si>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</si>
  <si>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</si>
  <si>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</si>
  <si>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</si>
  <si>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</si>
  <si>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</si>
  <si>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</si>
  <si>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</si>
  <si>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</si>
  <si>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</si>
  <si>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</si>
  <si>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</si>
  <si>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</si>
  <si>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</si>
  <si>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</si>
  <si>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</si>
  <si>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</si>
  <si>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</si>
  <si>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</si>
  <si>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</si>
  <si>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</si>
  <si>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</si>
  <si>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</si>
  <si>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</si>
  <si>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</si>
  <si>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</si>
  <si>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</si>
  <si>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</si>
  <si>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</si>
  <si>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</si>
  <si>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</si>
  <si>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</si>
  <si>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</si>
  <si>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</si>
  <si>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</si>
  <si>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</si>
  <si>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</si>
  <si>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</si>
  <si>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</si>
  <si>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</si>
  <si>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</si>
  <si>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</si>
  <si>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</si>
  <si>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</si>
  <si>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</si>
  <si>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</si>
  <si>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</si>
  <si>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</si>
  <si>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</si>
  <si>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</si>
  <si>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</si>
  <si>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</si>
  <si>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</si>
  <si>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</si>
  <si>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</si>
  <si>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</si>
  <si>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</si>
  <si>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</si>
  <si>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</si>
  <si>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</si>
  <si>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</si>
  <si>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</si>
  <si>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</si>
  <si>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</si>
  <si>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</si>
  <si>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</si>
  <si>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</si>
  <si>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</si>
  <si>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</si>
  <si>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</si>
  <si>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</si>
  <si>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</si>
  <si>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</si>
  <si>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</si>
  <si>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</si>
  <si>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</si>
  <si>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</si>
  <si>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</si>
  <si>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</si>
  <si>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</si>
  <si>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</si>
  <si>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</si>
  <si>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</si>
  <si>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</si>
  <si>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</si>
  <si>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</si>
  <si>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</si>
  <si>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</si>
  <si>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</si>
  <si>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</si>
  <si>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</si>
  <si>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</si>
  <si>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</si>
  <si>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</si>
  <si>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</si>
  <si>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</si>
  <si>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</si>
  <si>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</si>
  <si>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</si>
  <si>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</si>
  <si>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</si>
  <si>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</si>
  <si>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</si>
  <si>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</si>
  <si>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</si>
  <si>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</si>
  <si>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</si>
  <si>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</si>
  <si>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</si>
  <si>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</si>
  <si>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</si>
  <si>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</si>
  <si>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</si>
  <si>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</si>
  <si>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</si>
  <si>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</si>
  <si>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</si>
  <si>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</si>
  <si>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</si>
  <si>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</si>
  <si>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</si>
  <si>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</si>
  <si>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</si>
  <si>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</si>
  <si>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</si>
  <si>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</si>
  <si>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</si>
  <si>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</si>
  <si>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</si>
  <si>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</si>
  <si>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</si>
  <si>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</si>
  <si>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</si>
  <si>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</si>
  <si>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</si>
  <si>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</si>
  <si>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</si>
  <si>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</si>
  <si>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</si>
  <si>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</si>
  <si>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</si>
  <si>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</si>
  <si>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</si>
  <si>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</si>
  <si>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</si>
  <si>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</si>
  <si>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</si>
  <si>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</si>
  <si>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</si>
  <si>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 xml:space="preserve"> PCM-20250215-00000830 </t>
  </si>
  <si>
    <t>LTE site still down and  site located in aramco area access issue need special permission</t>
  </si>
  <si>
    <t>PCM-20251028-00001142</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</si>
  <si>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</si>
  <si>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</si>
  <si>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</si>
  <si>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</si>
  <si>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</si>
  <si>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</si>
  <si>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</si>
  <si>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</si>
  <si>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</si>
  <si>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KMS0586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</si>
</sst>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3" totalsRowShown="0" headerRowDxfId="31" dataDxfId="30" headerRowBorderDxfId="28" tableBorderDxfId="29">
  <autoFilter ref="A1:L44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295.61736041666882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45958.565786342595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45958.565786342595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45958.565786342595</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45958.565786342595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45958.565786342595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45958.565786342595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45958.565786342595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45958.565786342595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45958.565786342595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45958.565786342595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45958.565786342595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45958.565786342595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45958.565786342595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45958.565786342595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45958.565786342595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45958.565786342595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45958.565786342595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45958.565786342595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45958.565786342595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45958.565786342595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45958.565786342595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45958.565786342595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45958.565786342595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45958.565786342595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45958.565786342595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45958.565786342595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45958.565786342595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45958.565786342595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45958.565786342595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45958.565786342595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45958.565786342595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45958.565786342595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45958.565786342595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45958.565786342595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45958.565786342595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45958.565786342595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45958.565786342595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45958.565786342595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45958.565786342595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45958.565786342595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45958.565786342595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45958.565786342595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45958.565786342595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45958.565786342595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45958.565786342595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45958.565786342595</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45958.565786342595</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133.56594837963348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0.10182800926122582</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8.6909027777437586E-2</v>
      </c>
      <c r="H5" s="115">
        <v>45958.473321759258</v>
      </c>
      <c r="I5" s="18" t="str">
        <f>IFERROR(VLOOKUP(D5,DB!A:F,6,0),"")</f>
        <v>SCECO</v>
      </c>
      <c r="J5" s="18" t="str">
        <f>IFERROR(VLOOKUP(D5,DB!A:G,7,0),"")</f>
        <v>Dead</v>
      </c>
      <c r="K5" s="19" t="s">
        <v>39083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45958.565786342595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45958.565786342595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45958.565786342595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45958.565786342595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45958.565786342595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45958.565786342595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45958.565786342595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45958.565786342595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45958.565786342595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45958.565786342595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45958.565786342595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45958.565786342595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45958.565786342595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45958.565786342595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45958.565786342595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45958.565786342595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45958.565786342595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45958.565786342595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45958.565786342595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45958.565786342595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45958.565786342595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45958.565786342595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45958.565786342595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45958.565786342595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45958.565786342595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45958.565786342595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45958.565786342595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45958.565786342595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45958.565786342595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45958.565786342595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45958.565786342595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45958.565786342595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45958.565786342595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45958.565786342595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45958.565786342595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45958.565786342595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45958.565786342595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45958.565786342595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45958.565786342595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45958.565786342595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45958.565786342595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45958.565786342595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45958.565786342595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45958.565786342595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45958.565786342595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45958.565786342595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45958.565786342595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45958.565786342595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45958.565786342595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45958.565786342595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45958.565786342595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45958.565786342595</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45958.565786342595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45958.565786342595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45958.565786342595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45958.565786342595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45958.565786342595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45958.565786342595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45958.565786342595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45958.565786342595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45958.565786342595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45958.565786342595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45958.565786342595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45958.565786342595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45958.565786342595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45958.565786342595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45958.565786342595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45958.565786342595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45958.565786342595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45958.565786342595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45958.565786342595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45958.565786342595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45958.565786342595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45958.565786342595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45958.565786342595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45958.565786342595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45958.565786342595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45958.565786342595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45958.565786342595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45958.565786342595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45958.565786342595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45958.565786342595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45958.565786342595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45958.565786342595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45958.565786342595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45958.565786342595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45958.565786342595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45958.565786342595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45958.565786342595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45958.565786342595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45958.565786342595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45958.565786342595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45958.565786342595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45958.565786342595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45958.565786342595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45958.565786342595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45958.565786342595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45958.565786342595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45958.565786342595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45958.565786342595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45958.565786342595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45958.565786342595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45958.565786342595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45958.565786342595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45958.565786342595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45958.565786342595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45958.565786342595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45958.565786342595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45958.565786342595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45958.565786342595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45958.565786342595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45958.565786342595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45958.565786342595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45958.565786342595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45958.565786342595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45958.565786342595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45958.565786342595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45958.565786342595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45958.565786342595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45958.565786342595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45958.565786342595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45958.565786342595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45958.565786342595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45958.565786342595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45958.565786342595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45958.565786342595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45958.565786342595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45958.565786342595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45958.565786342595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45958.565786342595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45958.565786342595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45958.565786342595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45958.565786342595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45958.565786342595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45958.565786342595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45958.565786342595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45958.565786342595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45958.565786342595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45958.565786342595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45958.565786342595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45958.565786342595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45958.565786342595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45958.565786342595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45958.565786342595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45958.565786342595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45958.565786342595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45958.565786342595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45958.565786342595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45958.565786342595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45958.565786342595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45958.565786342595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45958.565786342595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45958.565786342595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45958.565786342595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45958.565786342595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45958.565786342595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45958.565786342595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45958.565786342595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45958.565786342595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45958.565786342595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45958.565786342595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45958.565786342595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45958.565786342595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45958.565786342595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45958.565786342595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45958.565786342595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45958.565786342595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45958.565786342595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45958.565786342595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45958.565786342595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45958.565786342595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45958.565786342595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45958.565786342595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45958.565786342595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45958.565786342595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45958.565786342595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45958.565786342595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45958.565786342595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45958.565786342595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45958.565786342595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45958.565786342595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45958.565786342595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45958.565786342595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45958.565786342595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45958.565786342595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45958.565786342595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45958.565786342595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45958.565786342595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45958.565786342595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45958.565786342595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45958.565786342595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45958.565786342595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45958.565786342595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45958.565786342595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45958.565786342595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45958.565786342595</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45958.565786342595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45958.565786342595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45958.565786342595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45958.565786342595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45958.565786342595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45958.565786342595</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45958.565786342595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45958.565786342595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45958.565786342595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45958.565786342595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45958.565786342595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45958.565786342595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45958.565786342595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45958.565786342595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45958.565786342595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45958.565786342595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45958.565786342595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45958.565786342595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45958.565786342595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45958.565786342595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45958.565786342595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45958.565786342595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45958.565786342595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45958.565786342595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45958.565786342595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45958.565786342595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45958.565786342595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45958.565786342595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45958.565786342595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45958.565786342595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45958.565786342595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45958.565786342595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45958.565786342595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45958.565786342595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45958.565786342595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45958.565786342595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45958.565786342595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45958.565786342595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45958.565786342595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45958.565786342595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45958.565786342595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45958.565786342595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45958.565786342595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45958.565786342595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45958.565786342595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45958.565786342595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45958.565786342595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45958.565786342595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45958.565786342595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45958.565786342595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45958.565786342595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45958.565786342595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45958.565786342595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45958.565786342595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45958.565786342595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45958.565786342595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45958.565786342595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45958.565786342595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45958.565786342595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45958.565786342595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45958.565786342595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45958.565786342595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45958.565786342595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45958.565786342595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45958.565786342595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45958.565786342595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45958.565786342595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45958.565786342595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45958.565786342595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45958.565786342595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45958.565786342595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45958.565786342595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45958.565786342595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45958.565786342595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45958.565786342595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45958.565786342595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45958.565786342595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45958.565786342595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45958.565786342595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45958.565786342595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45958.565786342595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45958.565786342595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45958.565786342595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45958.565786342595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45958.565786342595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45958.565786342595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45958.565786342595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45958.565786342595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45958.565786342595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45958.565786342595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45958.565786342595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45958.565786342595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45958.565786342595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45958.565786342595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45958.565786342595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45958.565786342595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45958.565786342595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45958.565786342595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45958.565786342595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45958.565786342595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45958.565786342595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45958.565786342595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45958.565786342595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45958.565786342595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45958.565786342595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45958.565786342595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45958.565786342595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45958.565786342595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45958.565786342595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45958.565786342595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45958.565786342595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45958.565786342595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45958.565786342595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45958.565786342595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45958.565786342595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45958.565786342595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45958.565786342595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45958.565786342595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45958.565786342595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45958.565786342595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45958.565786342595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45958.565786342595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45958.565786342595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45958.565786342595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45958.565786342595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45958.565786342595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45958.565786342595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45958.565786342595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45958.565786342595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45958.565786342595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45958.565786342595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45958.565786342595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45958.565786342595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45958.565786342595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45958.565786342595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45958.565786342595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45958.565786342595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45958.565786342595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45958.565786342595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45958.565786342595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45958.565786342595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45958.565786342595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45958.565786342595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45958.565786342595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45958.565786342595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45958.565786342595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45958.565786342595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45958.565786342595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45958.565786342595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45958.565786342595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45958.565786342595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45958.565786342595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45958.565786342595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45958.565786342595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45958.565786342595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45958.565786342595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45958.565786342595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45958.565786342595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45958.565786342595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45958.565786342595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45958.565786342595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45958.565786342595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45958.565786342595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45958.565786342595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45958.565786342595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45958.565786342595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45958.565786342595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45958.565786342595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45958.565786342595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45958.565786342595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45958.565786342595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45958.565786342595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45958.565786342595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45958.565786342595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45958.565786342595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45958.565786342595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45958.565786342595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45958.565786342595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45958.565786342595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45958.565786342595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45958.565786342595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45958.565786342595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45958.565786342595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45958.565786342595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45958.565786342595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45958.565786342595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45958.565786342595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45958.565786342595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45958.565786342595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45958.565786342595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45958.565786342595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45958.565786342595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45958.565786342595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45958.565786342595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45958.565786342595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45958.565786342595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45958.565786342595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45958.565786342595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45958.565786342595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45958.565786342595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45958.565786342595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45958.565786342595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45958.565786342595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45958.565786342595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45958.565786342595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45958.565786342595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45958.565786342595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45958.565786342595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45958.565786342595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45958.565786342595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45958.565786342595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45958.565786342595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45958.565786342595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45958.565786342595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45958.565786342595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45958.565786342595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45958.565786342595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45958.565786342595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45958.565786342595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45958.565786342595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45958.565786342595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45958.565786342595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45958.565786342595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45958.565786342595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45958.565786342595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45958.565786342595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45958.565786342595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45958.565786342595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45958.565786342595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45958.565786342595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45958.565786342595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45958.565786342595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45958.565786342595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45958.565786342595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45958.565786342595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45958.565786342595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45958.565786342595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45958.565786342595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45958.565786342595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45958.565786342595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45958.565786342595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45958.565786342595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45958.565786342595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45958.565786342595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45958.565786342595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45958.565786342595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45958.565786342595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45958.565786342595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45958.565786342595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45958.565786342595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45958.565786342595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45958.565786342595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45958.565786342595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45958.565786342595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45958.565786342595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45958.565786342595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45958.565786342595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45958.565786342595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45958.565786342595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45958.565786342595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45958.565786342595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45958.565786342595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45958.565786342595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45958.565786342595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45958.565786342595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45958.565786342595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45958.565786342595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45958.565786342595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45958.565786342595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45958.565786342595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45958.565786342595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45958.565786342595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45958.565786342595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45958.565786342595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45958.565786342595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45958.565786342595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45958.565786342595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45958.565786342595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45958.565786342595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45958.565786342595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45958.565786342595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45958.565786342595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45958.565786342595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45958.565786342595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45958.565786342595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45958.565786342595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45958.565786342595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45958.565786342595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45958.565786342595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45958.565786342595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45958.565786342595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45958.565786342595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45958.565786342595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45958.565786342595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45958.565786342595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45958.565786342595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45958.565786342595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45958.565786342595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45958.565786342595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45958.565786342595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45958.565786342595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45958.565786342595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45958.565786342595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45958.565786342595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45958.565786342595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45958.565786342595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45958.565786342595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45958.565786342595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45958.565786342595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45958.565786342595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45958.565786342595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45958.565786342595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45958.565786342595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45958.565786342595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45958.565786342595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45958.565786342595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45958.565786342595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45958.565786342595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45958.565786342595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45958.565786342595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45958.565786342595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45958.565786342595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45958.565786342595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45958.565786342595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45958.565786342595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45958.565786342595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45958.565786342595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45958.565786342595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45958.565786342595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45958.565786342595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45958.565786342595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45958.565786342595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45958.565786342595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45958.565786342595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45958.565786342595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45958.565786342595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45958.565786342595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45958.565786342595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45958.565786342595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45958.565786342595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45958.565786342595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45958.565786342595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45958.565786342595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45958.565786342595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45958.565786342595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45958.565786342595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45958.565786342595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45958.565786342595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45958.565786342595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45958.565786342595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45958.565786342595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45958.565786342595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45958.565786342595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45958.565786342595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45958.565786342595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45958.565786342595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45958.565786342595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45958.565786342595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45958.565786342595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45958.565786342595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45958.565786342595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45958.565786342595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45958.565786342595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45958.565786342595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45958.565786342595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45958.565786342595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45958.565786342595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45958.565786342595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45958.565786342595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45958.565786342595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45958.565786342595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45958.565786342595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45958.565786342595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45958.565786342595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45958.565786342595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45958.565786342595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45958.565786342595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45958.565786342595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45958.565786342595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45958.565786342595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45958.565786342595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45958.565786342595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45958.565786342595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45958.565786342595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45958.565786342595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45958.565786342595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45958.565786342595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45958.565786342595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45958.565786342595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45958.565786342595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45958.565786342595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45958.565786342595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45958.565786342595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45958.565786342595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45958.565786342595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45958.565786342595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45958.565786342595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45958.565786342595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45958.565786342595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45958.565786342595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45958.565786342595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45958.565786342595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45958.565786342595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45958.565786342595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45958.565786342595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45958.565786342595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45958.565786342595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45958.565786342595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45958.565786342595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45958.565786342595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45958.565786342595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45958.565786342595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45958.565786342595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45958.565786342595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45958.565786342595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45958.565786342595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45958.565786342595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45958.565786342595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45958.565786342595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45958.565786342595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45958.565786342595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45958.565786342595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45958.565786342595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45958.565786342595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45958.565786342595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45958.565786342595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45958.565786342595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45958.565786342595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45958.565786342595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45958.565786342595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45958.565786342595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45958.565786342595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45958.565786342595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45958.565786342595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45958.565786342595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45958.565786342595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45958.565786342595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45958.565786342595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45958.565786342595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45958.565786342595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45958.565786342595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45958.565786342595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45958.565786342595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45958.565786342595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45958.565786342595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45958.565786342595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45958.565786342595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45958.565786342595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45958.565786342595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45958.565786342595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45958.565786342595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45958.565786342595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45958.565786342595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45958.565786342595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45958.565786342595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45958.565786342595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45958.565786342595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45958.565786342595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45958.565786342595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45958.565786342595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45958.565786342595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45958.565786342595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45958.565786342595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45958.565786342595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45958.565786342595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45958.565786342595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45958.565786342595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45958.565786342595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45958.565786342595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45958.565786342595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45958.565786342595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45958.565786342595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45958.565786342595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45958.565786342595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45958.565786342595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45958.565786342595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45958.565786342595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45958.565786342595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45958.565786342595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45958.565786342595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45958.565786342595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45958.565786342595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45958.565786342595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45958.565786342595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45958.565786342595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45958.565786342595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45958.565786342595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45958.565786342595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45958.565786342595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45958.565786342595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45958.565786342595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45958.565786342595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45958.565786342595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45958.565786342595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45958.565786342595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45958.565786342595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45958.565786342595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45958.565786342595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45958.565786342595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45958.565786342595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45958.565786342595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45958.565786342595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45958.565786342595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45958.565786342595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45958.565786342595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45958.565786342595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45958.565786342595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45958.565786342595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45958.565786342595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45958.565786342595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45958.565786342595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45958.565786342595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45958.565786342595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45958.565786342595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45958.565786342595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45958.565786342595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45958.565786342595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45958.565786342595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45958.565786342595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45958.565786342595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45958.565786342595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45958.565786342595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45958.565786342595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45958.565786342595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45958.565786342595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45958.565786342595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45958.565786342595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45958.565786342595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45958.565786342595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45958.565786342595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45958.565786342595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45958.565786342595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45958.565786342595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45958.565786342595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45958.565786342595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45958.565786342595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45958.565786342595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45958.565786342595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45958.565786342595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45958.565786342595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45958.565786342595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45958.565786342595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45958.565786342595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45958.565786342595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45958.565786342595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45958.565786342595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45958.565786342595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45958.565786342595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45958.565786342595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45958.565786342595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45958.565786342595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45958.565786342595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45958.565786342595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45958.565786342595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45958.565786342595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45958.565786342595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45958.565786342595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45958.565786342595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45958.565786342595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45958.565786342595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45958.565786342595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45958.565786342595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45958.565786342595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45958.565786342595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45958.565786342595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45958.565786342595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45958.565786342595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45958.565786342595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45958.565786342595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45958.565786342595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45958.565786342595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45958.565786342595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45958.565786342595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45958.565786342595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45958.565786342595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45958.565786342595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45958.565786342595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45958.565786342595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45958.565786342595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45958.565786342595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45958.565786342595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45958.565786342595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45958.565786342595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45958.565786342595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45958.565786342595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45958.565786342595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45958.565786342595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45958.565786342595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45958.565786342595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45958.565786342595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45958.565786342595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45958.565786342595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45958.565786342595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45958.565786342595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45958.565786342595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45958.565786342595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45958.565786342595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45958.565786342595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45958.565786342595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45958.565786342595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45958.565786342595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45958.565786342595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45958.565786342595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45958.565786342595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45958.565786342595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45958.565786342595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45958.565786342595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45958.565786342595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45958.565786342595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45958.565786342595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45958.565786342595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45958.565786342595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45958.565786342595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45958.565786342595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45958.565786342595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45958.565786342595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45958.565786342595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45958.565786342595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45958.565786342595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45958.565786342595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45958.565786342595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45958.565786342595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45958.565786342595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45958.565786342595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45958.565786342595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45958.565786342595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45958.565786342595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45958.565786342595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45958.565786342595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45958.565786342595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45958.565786342595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45958.565786342595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45958.565786342595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45958.565786342595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45958.565786342595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45958.565786342595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45958.565786342595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45958.565786342595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45958.565786342595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45958.565786342595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45958.565786342595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45958.565786342595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45958.565786342595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45958.565786342595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45958.565786342595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45958.565786342595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45958.565786342595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45958.565786342595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45958.565786342595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45958.565786342595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45958.565786342595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45958.565786342595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45958.565786342595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45958.565786342595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45958.565786342595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45958.565786342595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45958.565786342595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45958.565786342595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45958.565786342595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45958.565786342595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45958.565786342595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45958.565786342595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45958.565786342595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45958.565786342595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45958.565786342595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45958.565786342595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45958.565786342595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45958.565786342595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45958.565786342595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45958.565786342595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45958.565786342595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45958.565786342595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45958.565786342595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45958.565786342595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45958.565786342595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45958.565786342595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45958.565786342595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45958.565786342595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45958.565786342595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45958.565786342595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45958.565786342595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45958.565786342595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45958.565786342595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45958.565786342595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45958.565786342595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45958.565786342595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45958.565786342595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45958.565786342595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45958.565786342595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45958.565786342595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45958.565786342595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45958.565786342595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45958.565786342595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45958.565786342595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45958.565786342595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45958.565786342595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45958.565786342595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45958.565786342595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45958.565786342595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45958.565786342595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45958.565786342595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45958.565786342595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45958.565786342595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45958.565786342595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45958.565786342595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45958.565786342595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45958.565786342595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45958.565786342595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45958.565786342595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45958.565786342595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45958.565786342595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45958.565786342595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45958.565786342595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45958.565786342595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45958.565786342595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45958.565786342595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45958.565786342595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45958.565786342595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45958.565786342595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45958.565786342595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45958.565786342595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45958.565786342595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45958.565786342595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45958.565786342595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45958.565786342595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45958.565786342595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45958.565786342595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45958.565786342595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45958.565786342595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45958.565786342595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45958.565786342595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45958.565786342595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45958.565786342595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45958.565786342595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45958.565786342595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45958.565786342595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45958.565786342595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45958.565786342595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45958.565786342595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45958.565786342595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45958.565786342595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45958.565786342595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45958.565786342595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45958.565786342595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45958.565786342595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45958.565786342595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45958.565786342595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45958.565786342595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45958.565786342595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45958.565786342595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45958.565786342595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45958.565786342595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45958.565786342595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45958.565786342595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45958.565786342595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45958.565786342595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45958.565786342595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45958.565786342595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45958.565786342595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45958.565786342595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45958.565786342595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45958.565786342595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45958.565786342595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45958.565786342595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45958.565786342595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45958.565786342595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45958.565786342595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45958.565786458334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45958.565786458334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45958.565786458334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45958.565786458334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45958.565786458334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45958.565786458334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45958.565786458334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45958.565786458334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45958.565786458334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45958.565786458334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45958.565786458334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45958.565786458334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45958.565786458334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45958.565786458334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45958.565786458334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45958.565786458334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45958.565786458334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45958.565786458334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45958.565786458334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45958.565786458334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45958.565786458334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45958.565786458334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45958.565786458334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45958.565786458334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45958.565786458334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45958.565786458334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45958.565786458334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45958.565786458334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45958.565786458334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45958.565786458334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45958.565786458334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45958.565786458334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45958.565786458334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45958.565786458334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45958.565786458334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45958.565786458334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45958.565786458334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45958.565786458334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45958.565786458334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45958.565786458334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45958.565786458334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45958.565786458334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45958.565786458334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45958.565786458334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45958.565786458334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45958.565786458334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45958.565786458334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45958.565786458334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45958.565786458334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45958.565786458334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45958.565786458334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45958.565786458334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45958.565786458334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45958.565786458334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45958.565786458334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45958.565786458334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45958.565786458334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45958.565786458334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45958.565786458334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45958.565786458334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45958.565786458334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45958.565786458334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45958.565786458334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45958.565786458334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45958.565786458334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45958.565786458334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45958.565786458334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45958.565786458334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45958.565786458334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45958.565786458334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45958.565786458334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45958.565786458334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45958.565786458334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45958.565786458334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45958.565786458334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45958.565786458334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45958.565786458334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45958.565786458334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45958.565786458334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45958.565786458334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45958.565786458334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45958.565786458334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45958.565786458334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45958.565786458334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45958.565786458334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45958.565786458334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45958.565786458334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45958.565786458334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45958.565786458334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45958.565786458334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45958.565786458334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45958.565786458334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45958.565786458334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45958.565786458334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45958.565786458334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45958.565786458334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45958.565786458334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45958.565786458334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45958.565786458334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45958.565786458334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45958.565786458334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45958.565786458334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45958.565786458334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45958.565786458334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45958.565786458334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45958.565786458334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45958.565786458334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45958.565786458334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45958.565786458334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45958.565786458334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45958.565786458334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45958.565786458334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45958.565786458334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45958.565786458334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45958.565786458334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45958.565786458334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45958.565786458334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45958.565786458334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45958.565786458334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45958.565786458334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45958.565786458334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45958.565786458334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45958.565786458334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45958.565786458334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45958.565786458334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45958.565786458334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45958.565786458334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45958.565786458334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45958.565786458334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45958.565786458334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45958.565786458334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45958.565786458334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45958.565786458334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45958.565786458334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45958.565786458334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45958.565786458334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45958.565786458334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45958.565786458334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45958.565786458334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45958.565786458334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45958.565786458334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45958.565786458334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45958.565786458334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45958.565786458334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45958.565786458334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45958.565786458334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45958.565786458334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45958.565786458334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45958.565786458334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45958.565786458334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45958.565786458334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45958.565786458334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45958.565786458334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45958.565786458334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45958.565786458334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45958.565786458334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45958.565786458334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45958.565786458334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45958.565786458334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45958.565786458334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45958.565786458334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45958.565786458334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45958.565786458334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45958.565786458334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45958.565786458334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45958.565786458334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45958.565786458334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45958.565786458334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45958.565786458334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45958.565786458334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45958.565786458334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45958.565786458334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45958.565786458334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45958.565786458334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45958.565786458334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45958.565786458334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45958.565786458334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45958.565786458334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45958.565786458334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45958.565786458334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45958.565786458334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45958.565786458334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45958.565786458334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45958.565786458334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45958.565786458334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45958.565786458334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45958.565786458334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45958.565786458334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45958.565786458334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45958.565786458334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45958.565786458334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45958.565786458334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45958.565786458334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45958.565786458334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45958.565786458334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45958.565786458334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45958.565786458334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45958.565786458334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45958.565786458334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45958.565786458334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45958.565786458334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45958.565786458334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45958.565786458334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45958.565786458334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45958.565786458334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45958.565786458334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45958.565786458334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45958.565786458334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45958.565786458334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45958.565786458334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45958.565786458334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45958.565786458334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45958.565786458334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45958.565786458334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45958.565786458334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45958.565786458334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45958.565786458334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45958.565786458334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45958.565786458334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45958.565786458334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45958.565786458334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45958.565786458334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45958.565786458334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45958.565786458334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45958.565786458334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45958.565786458334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45958.565786458334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45958.565786458334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45958.565786458334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45958.565786458334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45958.565786458334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45958.565786458334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45958.565786458334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45958.565786458334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45958.565786458334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45958.565786458334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45958.565786458334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45958.565786458334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45958.565786458334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45958.565786458334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45958.565786458334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45958.565786458334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45958.565786458334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45958.565786458334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45958.565786458334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45958.565786458334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45958.565786458334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45958.565786458334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45958.565786458334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45958.565786458334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45958.565786458334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45958.565786458334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45958.565786458334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45958.565786458334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45958.565786458334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45958.565786458334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45958.565786458334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45958.565786458334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45958.565786458334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45958.565786458334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45958.565786458334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45958.565786458334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45958.565786458334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45958.565786458334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45958.565786458334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45958.565786458334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45958.565786458334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45958.565786458334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45958.565786458334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45958.565786458334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45958.565786458334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45958.565786458334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45958.565786458334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45958.565786458334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45958.565786458334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45958.565786458334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45958.565786458334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45958.565786458334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45958.565786458334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45958.565786458334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45958.565786458334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45958.565786458334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45958.565786458334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45958.565786458334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45958.565786458334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45958.565786458334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45958.565786458334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45958.565786458334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45958.565786458334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45958.565786458334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45958.565786458334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45958.565786458334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45958.565786458334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45958.565786458334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45958.565786458334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45958.565786458334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45958.565786458334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45958.565786458334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45958.565786458334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45958.565786458334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45958.565786458334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45958.565786458334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45958.565786458334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45958.565786458334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45958.565786458334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45958.565786458334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45958.565786458334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45958.565786458334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45958.565786458334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45958.565786458334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45958.565786458334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45958.565786458334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45958.565786458334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45958.565786458334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45958.565786458334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45958.565786458334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45958.565786458334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45958.565786458334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45958.565786458334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45958.565786458334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45958.565786458334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45958.565786458334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45958.565786458334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45958.565786458334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45958.565786458334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45958.565786458334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45958.565786458334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45958.565786458334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45958.565786458334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45958.565786458334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45958.565786458334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45958.565786458334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45958.565786458334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45958.565786458334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45958.565786458334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45958.565786458334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45958.565786458334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45958.565786458334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45958.565786458334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45958.565786458334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45958.565786458334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255.08506874999875</v>
      </c>
      <c r="H2" s="99">
        <v>45703.474768518521</v>
      </c>
      <c r="I2" s="99" t="str">
        <f>IFERROR(VLOOKUP(D2,DB!A:F,6,0),"")</f>
        <v>SCECO</v>
      </c>
      <c r="J2" s="99" t="str">
        <f>IFERROR(VLOOKUP(D2,DB!A:G,7,0),"")</f>
        <v>Dead</v>
      </c>
      <c r="K2" s="101" t="s">
        <v>39086</v>
      </c>
      <c r="L2" s="94" t="str">
        <f>IFERROR(VLOOKUP(D2,DB!A:I,9,0),"")</f>
        <v>Latis</v>
      </c>
    </row>
    <row r="3" spans="1:16" ht="15" customHeight="1">
      <c r="A3" s="119" t="s">
        <v>39087</v>
      </c>
      <c r="B3" s="119" t="str">
        <f>IFERROR(VLOOKUP(D3,DB!A:K,11,0),"")</f>
        <v>R4</v>
      </c>
      <c r="C3" s="120">
        <v>3</v>
      </c>
      <c r="D3" s="94" t="s">
        <v>35545</v>
      </c>
      <c r="E3" s="98" t="s">
        <v>39077</v>
      </c>
      <c r="F3" s="123">
        <v>45958.53534722222</v>
      </c>
      <c r="G3" s="124">
        <f ca="1">IFERROR(NOW()-F3,"")</f>
        <v>3.043912037537666E-2</v>
      </c>
      <c r="H3" s="123">
        <v>45958.527233796296</v>
      </c>
      <c r="I3" s="119" t="str">
        <f>IFERROR(VLOOKUP(D3,DB!A:F,6,0),"")</f>
        <v>Generator-SG</v>
      </c>
      <c r="J3" s="119" t="str">
        <f>IFERROR(VLOOKUP(D3,DB!A:G,7,0),"")</f>
        <v>Vandalized</v>
      </c>
      <c r="K3" s="125" t="s">
        <v>39088</v>
      </c>
      <c r="L3" s="121" t="str">
        <f>IFERROR(VLOOKUP(D3,DB!A:I,9,0),"")</f>
        <v>Latis</v>
      </c>
    </row>
    <row r="4" spans="1:16" ht="15" customHeight="1">
      <c r="A4" s="119"/>
      <c r="B4" s="119" t="str">
        <f>IFERROR(VLOOKUP(D4,DB!A:K,11,0),"")</f>
        <v/>
      </c>
      <c r="C4" s="120"/>
      <c r="D4" s="121"/>
      <c r="E4" s="98"/>
      <c r="F4" s="123"/>
      <c r="G4" s="124">
        <f ca="1">IFERROR(NOW()-F4,"")</f>
        <v>45958.565786342595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45958.565786342595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45958.565786342595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45958.565786342595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45958.565786342595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45958.565786342595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45958.565786342595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45958.565786342595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45958.565786342595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45958.565786342595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45958.565786342595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45958.565786342595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45958.565786342595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45958.565786342595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45958.565786342595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45958.565786342595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45958.565786342595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45958.565786342595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45958.565786342595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45958.565786342595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45958.565786342595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45958.565786342595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45958.565786342595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45958.565786342595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45958.565786342595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45958.565786342595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45958.565786342595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45958.565786342595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45958.565786342595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45958.565786342595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45958.565786342595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45958.565786342595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45958.565786342595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45958.565786342595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45958.565786342595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45958.565786342595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45958.565786342595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45958.565786342595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45958.565786342595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45958.565786342595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45958.565786342595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45958.565786342595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45958.565786342595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45958.565786342595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45958.565786342595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45958.565786342595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45958.565786342595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45958.565786342595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45958.565786342595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45958.565786342595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45958.565786342595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45958.565786342595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45958.565786342595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45958.565786342595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45958.565786342595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45958.565786342595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45958.565786342595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45958.565786342595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45958.565786342595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45958.565786342595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45958.565786342595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45958.565786342595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45958.565786342595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45958.565786342595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45958.565786342595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45958.565786342595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45958.565786342595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45958.565786342595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45958.565786342595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45958.565786342595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45958.565786342595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45958.565786342595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45958.565786342595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45958.565786342595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45958.565786342595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45958.565786342595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45958.565786342595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45958.565786342595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45958.565786342595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45958.565786342595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45958.565786342595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45958.565786342595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45958.565786342595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45958.565786342595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45958.565786342595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45958.565786342595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45958.565786342595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45958.565786342595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45958.565786342595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45958.565786342595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45958.565786342595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45958.565786342595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45958.565786342595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45958.565786342595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45958.565786342595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45958.565786342595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45958.565786342595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45958.565786342595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45958.565786342595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45958.565786342595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45958.565786342595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45958.565786342595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45958.565786342595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45958.565786342595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45958.565786342595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45958.565786342595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45958.565786342595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45958.565786342595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45958.565786342595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45958.565786342595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45958.565786342595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45958.565786342595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45958.565786342595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45958.565786342595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45958.565786342595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45958.565786342595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45958.565786342595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45958.565786342595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45958.565786342595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45958.565786342595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45958.565786342595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45958.565786342595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45958.565786342595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45958.565786342595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45958.565786342595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45958.565786342595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45958.565786342595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45958.565786342595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45958.565786342595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45958.565786342595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45958.565786342595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45958.565786342595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45958.565786342595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45958.565786342595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45958.565786342595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45958.565786342595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45958.565786342595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45958.565786342595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45958.565786342595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45958.565786342595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45958.565786342595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45958.565786342595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45958.565786342595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45958.565786342595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45958.565786342595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45958.565786342595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45958.565786342595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45958.565786342595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45958.565786342595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45958.565786342595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45958.565786342595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45958.565786342595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45958.565786342595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45958.565786342595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45958.565786342595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45958.565786342595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45958.565786342595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45958.565786342595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45958.565786342595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45958.565786342595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45958.565786342595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45958.565786342595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45958.565786342595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45958.565786342595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45958.565786342595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45958.565786342595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45958.565786342595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45958.565786342595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45958.565786342595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45958.565786342595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45958.565786342595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45958.565786342595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45958.565786342595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45958.565786342595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45958.565786342595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45958.565786342595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45958.565786342595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45958.565786342595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45958.565786342595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45958.565786342595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45958.565786342595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45958.565786342595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45958.565786342595</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45958.565786342595</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66.733726157406636</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39077</v>
      </c>
      <c r="F3" s="38">
        <v>45926.188877314817</v>
      </c>
      <c r="G3" s="144">
        <f t="shared" ref="G3" ca="1" si="0">IFERROR(NOW()-F3,"")</f>
        <v>32.376909027778311</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39077</v>
      </c>
      <c r="F4" s="153">
        <v>45948.661111111112</v>
      </c>
      <c r="G4" s="154">
        <f ca="1">IFERROR(NOW()-F4,"")</f>
        <v>9.9046752314825426</v>
      </c>
      <c r="H4" s="153">
        <v>45948.661111111112</v>
      </c>
      <c r="I4" s="152" t="str">
        <f>IFERROR(VLOOKUP(D4,DB!A:F,6,0),"")</f>
        <v>SCECO</v>
      </c>
      <c r="J4" s="152" t="str">
        <f>IFERROR(VLOOKUP(D4,DB!A:G,7,0),"")</f>
        <v>Dead</v>
      </c>
      <c r="K4" s="152" t="s">
        <v>39094</v>
      </c>
      <c r="L4" s="152" t="str">
        <f>IFERROR(VLOOKUP(D4,DB!A:I,9,0),"")</f>
        <v>Latis</v>
      </c>
    </row>
    <row r="5" spans="1:13" ht="30.75">
      <c r="A5" s="152" t="s">
        <v>39095</v>
      </c>
      <c r="B5" s="152" t="str">
        <f>IFERROR(VLOOKUP(D5,DB!A:K,11,0),"")</f>
        <v>R5</v>
      </c>
      <c r="C5" s="152">
        <v>1</v>
      </c>
      <c r="D5" s="152" t="s">
        <v>31265</v>
      </c>
      <c r="E5" s="152" t="s">
        <v>39077</v>
      </c>
      <c r="F5" s="153">
        <v>45958.42528935185</v>
      </c>
      <c r="G5" s="154">
        <f ca="1">IFERROR(NOW()-F5,"")</f>
        <v>0.14049699074530508</v>
      </c>
      <c r="H5" s="153">
        <v>45958.419733796298</v>
      </c>
      <c r="I5" s="152" t="str">
        <f>IFERROR(VLOOKUP(D5,DB!A:F,6,0),"")</f>
        <v>SCECO</v>
      </c>
      <c r="J5" s="152" t="str">
        <f>IFERROR(VLOOKUP(D5,DB!A:G,7,0),"")</f>
        <v>Vandalized</v>
      </c>
      <c r="K5" s="152" t="s">
        <v>39096</v>
      </c>
      <c r="L5" s="152" t="str">
        <f>IFERROR(VLOOKUP(D5,DB!A:I,9,0),"")</f>
        <v>Latis</v>
      </c>
    </row>
    <row r="6" spans="1:13" ht="15">
      <c r="A6" s="152"/>
      <c r="B6" s="152" t="str">
        <f>IFERROR(VLOOKUP(D6,DB!A:K,11,0),"")</f>
        <v/>
      </c>
      <c r="C6" s="152"/>
      <c r="D6" s="152"/>
      <c r="E6" s="152"/>
      <c r="F6" s="153"/>
      <c r="G6" s="154">
        <f ca="1">IFERROR(NOW()-F6,"")</f>
        <v>45958.565786342595</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45958.565786342595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45958.565786342595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45958.565786342595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45958.565786342595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45958.565786342595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45958.565786342595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45958.565786342595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45958.565786342595</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45958.565786342595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45958.565786342595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45958.565786342595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45958.565786342595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45958.565786342595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45958.565786342595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45958.565786342595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45958.565786342595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45958.565786342595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45958.565786342595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45958.565786342595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45958.565786342595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45958.565786342595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45958.565786342595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45958.565786342595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45958.565786342595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45958.565786342595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45958.565786342595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45958.565786342595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45958.565786342595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45958.565786342595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45958.565786342595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45958.565786342595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45958.565786342595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45958.565786342595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45958.565786342595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45958.565786342595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45958.565786342595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45958.565786342595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45958.565786342595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45958.565786342595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45958.565786342595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45958.565786342595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45958.565786342595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45958.565786342595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45958.565786342595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45958.565786342595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45958.565786342595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45958.565786342595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45958.565786342595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45958.565786342595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45958.565786342595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45958.565786342595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45958.565786342595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45958.565786342595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45958.565786342595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45958.565786342595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45958.565786342595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45958.565786342595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45958.565786342595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45958.565786342595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45958.565786342595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45958.565786342595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45958.565786342595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45958.565786342595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45958.565786342595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45958.565786342595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45958.565786342595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45958.565786342595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45958.565786342595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45958.565786342595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45958.565786342595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45958.565786342595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45958.565786342595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45958.565786342595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45958.565786342595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45958.565786342595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45958.565786342595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45958.565786342595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45958.565786342595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45958.565786342595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45958.565786342595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45958.565786342595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45958.565786342595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45958.565786342595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45958.565786342595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45958.565786342595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45958.565786342595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45958.565786342595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45958.565786342595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45958.565786342595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45958.565786342595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45958.565786342595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45958.565786342595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45958.565786342595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45958.565786342595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45958.565786342595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45958.565786342595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45958.565786342595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45958.565786342595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45958.565786342595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45958.565786342595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45958.565786342595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45958.565786342595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45958.565786342595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45958.565786342595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45958.565786342595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45958.565786342595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45958.565786342595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45958.565786342595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45958.565786342595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45958.565786342595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45958.565786342595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45958.565786342595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45958.565786342595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45958.565786342595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45958.565786342595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45958.565786342595</v>
      </c>
      <c r="H122" s="153"/>
      <c r="I122" s="152" t="str">
        <f>IFERROR(VLOOKUP(D122,DB!A:F,6,0),"")</f>
        <v/>
      </c>
      <c r="J122" s="152" t="str">
        <f>IFERROR(VLOOKUP(D122,DB!A:G,7,0),"")</f>
        <v/>
      </c>
      <c r="K122" s="152"/>
      <c r="L122" s="152" t="str">
        <f>IFERROR(VLOOKUP(D122,DB!A:I,9,0),"")</f>
        <v/>
      </c>
    </row>
    <row r="123" spans="1:12" ht="15">
      <c r="A123" s="158"/>
      <c r="B123" s="158" t="str">
        <f>IFERROR(VLOOKUP(D123,DB!A:K,11,0),"")</f>
        <v/>
      </c>
      <c r="C123" s="158"/>
      <c r="D123" s="158"/>
      <c r="E123" s="158"/>
      <c r="F123" s="159"/>
      <c r="G123" s="160">
        <f ca="1">IFERROR(NOW()-F123,"")</f>
        <v>45958.565786342595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45958.565786342595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45958.565786342595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45958.565786342595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45958.565786342595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45958.565786342595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45958.565786342595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45958.565786342595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45958.565786342595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45958.565786342595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45958.565786342595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45958.565786342595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45958.565786342595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45958.565786342595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45958.565786342595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45958.565786342595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45958.565786342595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45958.565786342595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45958.565786342595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45958.565786342595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45958.565786342595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45958.565786342595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45958.565786342595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45958.565786342595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45958.565786342595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45958.565786342595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45958.565786342595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45958.565786342595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45958.565786342595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45958.565786342595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45958.565786342595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45958.565786342595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45958.565786342595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45958.565786342595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45958.565786342595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45958.565786342595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45958.565786342595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45958.565786342595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45958.565786342595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45958.565786342595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45958.565786342595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45958.565786342595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45958.565786342595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45958.565786342595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45958.565786342595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45958.565786342595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45958.565786342595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45958.565786342595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45958.565786342595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45958.565786342595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45958.565786342595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45958.565786342595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45958.565786342595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45958.565786342595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45958.565786342595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45958.565786342595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45958.565786342595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45958.565786342595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45958.565786342595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45958.565786342595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45958.565786342595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45958.565786342595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45958.565786342595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45958.565786342595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45958.565786342595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45958.565786342595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45958.565786342595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45958.565786342595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45958.565786342595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45958.565786342595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45958.565786342595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45958.565786342595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45958.565786342595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45958.565786342595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45958.565786342595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45958.565786342595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45958.565786342595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45958.565786342595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45958.565786342595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45958.565786342595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45958.565786342595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45958.565786342595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45958.565786342595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45958.565786342595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45958.565786342595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45958.565786342595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45958.565786342595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45958.565786342595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45958.565786342595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45958.565786342595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45958.565786342595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45958.565786342595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45958.565786342595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45958.565786342595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45958.565786342595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45958.565786342595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45958.565786342595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45958.565786342595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45958.565786342595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45958.565786342595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45958.565786342595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45958.565786342595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45958.565786342595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45958.565786342595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45958.565786342595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45958.565786342595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45958.565786342595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45958.565786342595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45958.565786342595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45958.565786342595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45958.565786342595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45958.565786342595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45958.565786342595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45958.565786342595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45958.565786342595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45958.565786342595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45958.565786342595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45958.565786342595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45958.565786342595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45958.565786342595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45958.565786342595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45958.565786342595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45958.565786342595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45958.565786342595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45958.565786342595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45958.565786342595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45958.565786342595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45958.565786342595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45958.565786342595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45958.565786342595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45958.565786342595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45958.565786342595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45958.565786342595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45958.565786342595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45958.565786342595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45958.565786342595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45958.565786342595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45958.565786342595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45958.565786342595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45958.565786342595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45958.565786342595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45958.565786342595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45958.565786342595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45958.565786342595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45958.565786342595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45958.565786342595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45958.565786342595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45958.565786342595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45958.565786342595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45958.565786342595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45958.565786342595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45958.565786342595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45958.565786342595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45958.565786342595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45958.565786342595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45958.565786342595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45958.565786342595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45958.565786342595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45958.565786342595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45958.565786342595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45958.565786342595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45958.565786342595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45958.565786342595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45958.565786342595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45958.565786342595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45958.565786342595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45958.565786342595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45958.565786342595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45958.565786342595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45958.565786342595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45958.565786342595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45958.565786342595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45958.565786342595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45958.565786342595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45958.565786342595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45958.565786342595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45958.565786342595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45958.565786342595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45958.565786342595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45958.565786342595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45958.565786342595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45958.565786342595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45958.565786342595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45958.565786342595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45958.565786342595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45958.565786342595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45958.565786342595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45958.565786342595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45958.565786342595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45958.565786342595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45958.565786342595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45958.565786342595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45958.565786342595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45958.565786342595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45958.565786342595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45958.565786342595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45958.565786342595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45958.565786342595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45958.565786342595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45958.565786342595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45958.565786342595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45958.565786342595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45958.565786342595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45958.565786342595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45958.565786342595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45958.565786342595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45958.565786342595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45958.565786342595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45958.565786342595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45958.565786342595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45958.565786342595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45958.565786342595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45958.565786342595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45958.565786342595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45958.565786342595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45958.565786342595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45958.565786342595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45958.565786342595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45958.565786342595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45958.565786342595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45958.565786342595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45958.565786342595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45958.565786342595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45958.565786342595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45958.565786342595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45958.565786342595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45958.565786342595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45958.565786342595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45958.565786342595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45958.565786342595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45958.565786342595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45958.565786342595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45958.565786342595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45958.565786342595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45958.565786342595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45958.565786342595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45958.565786342595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45958.565786342595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45958.565786342595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45958.565786342595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45958.565786342595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45958.565786342595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45958.565786342595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45958.565786342595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45958.565786342595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45958.565786342595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45958.565786342595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45958.565786342595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45958.565786342595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45958.565786342595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45958.565786342595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45958.565786342595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45958.565786342595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45958.565786342595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45958.565786342595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45958.565786342595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45958.565786342595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45958.565786342595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45958.565786342595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45958.565786342595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45958.565786342595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45958.565786342595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45958.565786342595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45958.565786342595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45958.565786342595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45958.565786342595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45958.565786342595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45958.565786342595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45958.565786342595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45958.565786342595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45958.565786342595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45958.565786342595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45958.565786342595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45958.565786342595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45958.565786342595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45958.565786342595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45958.565786342595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45958.565786342595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45958.565786342595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45958.565786342595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45958.565786342595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45958.565786342595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45958.565786342595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45958.565786342595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45958.565786342595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45958.565786342595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45958.565786342595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45958.565786342595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45958.565786342595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45958.565786342595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45958.565786342595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45958.565786342595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45958.565786342595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45958.565786342595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45958.565786342595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45958.565786342595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45958.565786342595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45958.565786342595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45958.565786342595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45958.565786342595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45958.565786342595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45958.565786342595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45958.565786342595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45958.565786342595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45958.565786342595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45958.565786342595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45958.565786342595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45958.565786342595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45958.565786342595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45958.565786342595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45958.565786342595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45958.565786342595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45958.565786342595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45958.565786342595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45958.565786342595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45958.565786342595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45958.565786342595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45958.565786342595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45958.565786342595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45958.565786342595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45958.565786342595</v>
      </c>
      <c r="H443" s="159"/>
      <c r="I443" s="158" t="str">
        <f>IFERROR(VLOOKUP(D443,DB!A:F,6,0),"")</f>
        <v/>
      </c>
      <c r="J443" s="158" t="str">
        <f>IFERROR(VLOOKUP(D443,DB!A:G,7,0),"")</f>
        <v/>
      </c>
      <c r="K443" s="158"/>
      <c r="L443" s="158" t="str">
        <f>IFERROR(VLOOKUP(D443,DB!A:I,9,0),"")</f>
        <v/>
      </c>
    </row>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53" ht="15"/>
    <row r="554" ht="15"/>
    <row r="556" ht="15"/>
    <row r="557" ht="15"/>
    <row r="558" ht="15"/>
    <row r="559" ht="15"/>
    <row r="561" ht="15"/>
    <row r="562" ht="15"/>
    <row r="569" ht="15"/>
    <row r="570" ht="15"/>
    <row r="571" ht="15"/>
    <row r="572" ht="15"/>
    <row r="573" ht="15"/>
    <row r="574" ht="15"/>
    <row r="577" ht="15"/>
    <row r="578" ht="15"/>
    <row r="579" ht="15"/>
    <row r="580" ht="15"/>
    <row r="581" ht="15"/>
    <row r="582" ht="15"/>
    <row r="583" ht="15"/>
    <row r="584" ht="15"/>
    <row r="585" ht="15"/>
    <row r="586" ht="15"/>
    <row r="587" ht="15"/>
    <row r="588"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4" ht="15"/>
    <row r="645" ht="15"/>
    <row r="682" ht="15"/>
    <row r="683" ht="15"/>
    <row r="684" ht="15"/>
    <row r="685" ht="15"/>
    <row r="686" ht="15"/>
    <row r="687" ht="15"/>
    <row r="688" ht="15"/>
    <row r="689" ht="15"/>
    <row r="690" ht="15"/>
    <row r="691"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2" ht="15"/>
    <row r="773" ht="15"/>
    <row r="774" ht="15"/>
    <row r="776" ht="15"/>
    <row r="777"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981" ht="15"/>
    <row r="982" ht="15"/>
    <row r="983" ht="15"/>
    <row r="984" ht="15"/>
    <row r="985" ht="15"/>
    <row r="986" ht="15"/>
    <row r="992" ht="15"/>
    <row r="993" ht="15"/>
    <row r="994" ht="15"/>
    <row r="995" ht="15"/>
    <row r="996" ht="15"/>
    <row r="997" ht="15"/>
    <row r="998"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9" ht="15"/>
    <row r="1050" ht="15"/>
    <row r="1056" ht="15"/>
    <row r="1057" ht="15"/>
    <row r="1059" ht="15"/>
    <row r="1060" ht="15"/>
    <row r="1061" ht="15"/>
    <row r="1062" ht="15"/>
    <row r="1063" ht="15"/>
    <row r="1064" ht="15"/>
    <row r="1065" ht="15"/>
    <row r="1067" ht="15"/>
    <row r="1068" ht="15"/>
    <row r="1069"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204" ht="15"/>
    <row r="1205" ht="15"/>
    <row r="1208" ht="15"/>
    <row r="1209" ht="15"/>
    <row r="1210" ht="15"/>
    <row r="1211" ht="15"/>
    <row r="1212" ht="15"/>
    <row r="1213" ht="15"/>
    <row r="1214" ht="15"/>
    <row r="1215" ht="15"/>
    <row r="1218" ht="15"/>
    <row r="1219" ht="15"/>
    <row r="1220" ht="15"/>
    <row r="1221" ht="15"/>
    <row r="1222" ht="15"/>
    <row r="1223" ht="15"/>
    <row r="1224" ht="15"/>
    <row r="1225" ht="15"/>
    <row r="1226" ht="15"/>
    <row r="1227" ht="15"/>
    <row r="1228" ht="15"/>
    <row r="1229" ht="15"/>
    <row r="1231" ht="15"/>
    <row r="1232" ht="15"/>
    <row r="1233" ht="15"/>
    <row r="1236" ht="15"/>
    <row r="1238" ht="15"/>
    <row r="1240" ht="15"/>
    <row r="1243" ht="15"/>
    <row r="1244" ht="15"/>
    <row r="1245" ht="15"/>
    <row r="1247" ht="15"/>
    <row r="1249" ht="15"/>
    <row r="1250" ht="15"/>
    <row r="1251" ht="15"/>
    <row r="1252" ht="15"/>
    <row r="1253" ht="15"/>
    <row r="1255" ht="15"/>
    <row r="1256" ht="15"/>
    <row r="1257" ht="15"/>
    <row r="1258" ht="15"/>
    <row r="1260" ht="15"/>
    <row r="1262" ht="15"/>
    <row r="1263" ht="15"/>
    <row r="1265" ht="15"/>
    <row r="1266" ht="15"/>
    <row r="1267" ht="15"/>
    <row r="1268" ht="15"/>
    <row r="1270" ht="15"/>
    <row r="1272" ht="15"/>
    <row r="1273" ht="15"/>
    <row r="1274" ht="15"/>
    <row r="1275" ht="15"/>
    <row r="1277" ht="15"/>
    <row r="1278" ht="15"/>
    <row r="1279" ht="15"/>
    <row r="1280" ht="15"/>
    <row r="1281" ht="15"/>
    <row r="1282" ht="15"/>
    <row r="1283" ht="15"/>
    <row r="1286" ht="15"/>
    <row r="1288" ht="15"/>
    <row r="1289" ht="15"/>
    <row r="1290" ht="15"/>
    <row r="1291" ht="15"/>
    <row r="1292" ht="15"/>
    <row r="1293" ht="15"/>
    <row r="1294" ht="15"/>
    <row r="1295" ht="15"/>
    <row r="1298" ht="15"/>
    <row r="1299" ht="15"/>
    <row r="1301" ht="15"/>
    <row r="1303" ht="15"/>
    <row r="1304" ht="15"/>
    <row r="1305" ht="15"/>
  </sheetData>
  <dataValidations count="2">
    <dataValidation allowBlank="1" showInputMessage="1" showErrorMessage="1" sqref="E1" xr:uid="{920C6338-E771-4DAE-8C89-92A9093EA4DE}"/>
    <dataValidation type="list" allowBlank="1" showInputMessage="1" showErrorMessage="1" sqref="E2:E44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tabSelected="1"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33023</v>
      </c>
      <c r="E2" s="106"/>
      <c r="F2" s="107"/>
      <c r="G2" s="77">
        <f ca="1">IFERROR(NOW()-F2,"-")</f>
        <v>45958.565786342595</v>
      </c>
      <c r="H2" s="107"/>
      <c r="I2" s="103" t="str">
        <f>IFERROR(VLOOKUP(D2,DB!A:F,6,0),"")</f>
        <v>SCECO</v>
      </c>
      <c r="J2" s="102" t="str">
        <f>IFERROR(VLOOKUP(D2,DB!A:G,7,0),"")</f>
        <v>Good</v>
      </c>
      <c r="K2" s="108"/>
      <c r="L2" s="109" t="str">
        <f>IFERROR(VLOOKUP(D2,DB!A:I,9,0),"")</f>
        <v>Latis</v>
      </c>
    </row>
    <row r="3" spans="1:16383" ht="31.5" customHeight="1">
      <c r="A3" s="104"/>
      <c r="B3" s="103" t="str">
        <f>IFERROR(VLOOKUP(D3,DB!A:K,11,0),"")</f>
        <v>R6</v>
      </c>
      <c r="C3" s="105"/>
      <c r="D3" s="103" t="s">
        <v>34505</v>
      </c>
      <c r="E3" s="106"/>
      <c r="F3" s="107"/>
      <c r="G3" s="77">
        <f ca="1">IFERROR(NOW()-F3,"-")</f>
        <v>45958.565786342595</v>
      </c>
      <c r="H3" s="107"/>
      <c r="I3" s="103" t="str">
        <f>IFERROR(VLOOKUP(D3,DB!A:F,6,0),"")</f>
        <v>SCECO</v>
      </c>
      <c r="J3" s="102" t="str">
        <f>IFERROR(VLOOKUP(D3,DB!A:G,7,0),"")</f>
        <v>Dead</v>
      </c>
      <c r="K3" s="108"/>
      <c r="L3" s="109" t="str">
        <f>IFERROR(VLOOKUP(D3,DB!A:I,9,0),"")</f>
        <v>Latis</v>
      </c>
    </row>
    <row r="4" spans="1:16383" ht="31.5" customHeight="1">
      <c r="A4" s="104"/>
      <c r="B4" s="103" t="str">
        <f>IFERROR(VLOOKUP(D4,DB!A:K,11,0),"")</f>
        <v>R6</v>
      </c>
      <c r="C4" s="105"/>
      <c r="D4" s="103" t="s">
        <v>33614</v>
      </c>
      <c r="E4" s="106"/>
      <c r="F4" s="107"/>
      <c r="G4" s="77">
        <f ca="1">IFERROR(NOW()-F4,"-")</f>
        <v>45958.565786342595</v>
      </c>
      <c r="H4" s="107"/>
      <c r="I4" s="103" t="str">
        <f>IFERROR(VLOOKUP(D4,DB!A:F,6,0),"")</f>
        <v>SCECO+STB</v>
      </c>
      <c r="J4" s="102" t="str">
        <f>IFERROR(VLOOKUP(D4,DB!A:G,7,0),"")</f>
        <v>Good</v>
      </c>
      <c r="K4" s="108"/>
      <c r="L4" s="109" t="str">
        <f>IFERROR(VLOOKUP(D4,DB!A:I,9,0),"")</f>
        <v>Latis</v>
      </c>
    </row>
    <row r="5" spans="1:16383" ht="31.5" customHeight="1">
      <c r="A5" s="104"/>
      <c r="B5" s="103" t="str">
        <f>IFERROR(VLOOKUP(D5,DB!A:K,11,0),"")</f>
        <v/>
      </c>
      <c r="C5" s="105"/>
      <c r="D5" s="103" t="s">
        <v>39097</v>
      </c>
      <c r="E5" s="106"/>
      <c r="F5" s="107"/>
      <c r="G5" s="77">
        <f ca="1">IFERROR(NOW()-F5,"-")</f>
        <v>45958.565786342595</v>
      </c>
      <c r="H5" s="107"/>
      <c r="I5" s="103" t="str">
        <f>IFERROR(VLOOKUP(D5,DB!A:F,6,0),"")</f>
        <v/>
      </c>
      <c r="J5" s="102" t="str">
        <f>IFERROR(VLOOKUP(D5,DB!A:G,7,0),"")</f>
        <v/>
      </c>
      <c r="K5" s="108"/>
      <c r="L5" s="109" t="str">
        <f>IFERROR(VLOOKUP(D5,DB!A:I,9,0),"")</f>
        <v/>
      </c>
    </row>
    <row r="6" spans="1:16383" ht="31.5" customHeight="1">
      <c r="A6" s="104"/>
      <c r="B6" s="103" t="str">
        <f>IFERROR(VLOOKUP(D6,DB!A:K,11,0),"")</f>
        <v>R6</v>
      </c>
      <c r="C6" s="105"/>
      <c r="D6" s="169" t="s">
        <v>36926</v>
      </c>
      <c r="E6" s="106"/>
      <c r="F6" s="107"/>
      <c r="G6" s="77">
        <f ca="1">IFERROR(NOW()-F6,"-")</f>
        <v>45958.565786342595</v>
      </c>
      <c r="H6" s="107"/>
      <c r="I6" s="103" t="str">
        <f>IFERROR(VLOOKUP(D6,DB!A:F,6,0),"")</f>
        <v>SCECO</v>
      </c>
      <c r="J6" s="102" t="str">
        <f>IFERROR(VLOOKUP(D6,DB!A:G,7,0),"")</f>
        <v xml:space="preserve">Weak </v>
      </c>
      <c r="K6" s="108"/>
      <c r="L6" s="109" t="str">
        <f>IFERROR(VLOOKUP(D6,DB!A:I,9,0),"")</f>
        <v>Latis</v>
      </c>
    </row>
    <row r="7" spans="1:16383" ht="31.5" customHeight="1">
      <c r="A7" s="104"/>
      <c r="B7" s="103" t="str">
        <f>IFERROR(VLOOKUP(D7,DB!A:K,11,0),"")</f>
        <v/>
      </c>
      <c r="C7" s="105"/>
      <c r="D7" s="103"/>
      <c r="E7" s="106"/>
      <c r="F7" s="107"/>
      <c r="G7" s="77">
        <f ca="1">IFERROR(NOW()-F7,"-")</f>
        <v>45958.565786342595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45958.565786342595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45958.565786342595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45958.565786342595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45958.565786342595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45958.565786342595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45958.565786342595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45958.565786342595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45958.565786342595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45958.565786342595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45958.565786342595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45958.565786342595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45958.565786342595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45958.565786342595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45958.565786342595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45958.565786342595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45958.565786342595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45958.565786342595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45958.565786342595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45958.565786342595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45958.565786342595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45958.565786342595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45958.565786342595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45958.565786342595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45958.565786342595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45958.565786342595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45958.565786342595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45958.565786342595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45958.565786342595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45958.565786342595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45958.565786342595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45958.565786342595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45958.565786342595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45958.565786342595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45958.565786342595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45958.565786342595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45958.565786342595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45958.565786342595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45958.565786342595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45958.565786342595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45958.565786342595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45958.565786342595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45958.565786342595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45958.565786342595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45958.565786342595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45958.565786342595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45958.565786342595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45958.565786342595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45958.565786342595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45958.565786342595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45958.565786342595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45958.565786342595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45958.565786342595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45958.565786342595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45958.565786342595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45958.565786342595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45958.565786342595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45958.565786342595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45958.565786342595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45958.565786342595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45958.565786342595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45958.565786342595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45958.565786342595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45958.565786342595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45958.565786342595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45958.565786342595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45958.565786342595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45958.565786342595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45958.565786342595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45958.565786342595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45958.565786342595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45958.565786342595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45958.565786342595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45958.565786342595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45958.565786342595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45958.565786342595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45958.565786342595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45958.565786342595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45958.565786342595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45958.565786342595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45958.565786342595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45958.565786342595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45958.565786342595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45958.565786342595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45958.565786342595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45958.565786342595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45958.565786342595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45958.565786342595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45958.565786342595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45958.565786342595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45958.565786342595</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2025-10-28T10:35:21Z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