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66" documentId="120_S{2AC9BD13-BADA-5192-A53E-5A8FF88502F6}" xr6:coauthVersionLast="47" xr6:coauthVersionMax="47" xr10:uidLastSave="{42768BDA-83CF-4F86-B5CE-3073706C3583}"/>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12" i="1"/>
  <c r="G8" i="4"/>
  <c r="G9" i="4"/>
  <c r="I3" i="4"/>
  <c r="J3" i="4"/>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21" i="9"/>
  <c r="B22" i="9"/>
  <c r="B23" i="9"/>
  <c r="B24" i="9"/>
  <c r="B25" i="9"/>
  <c r="B26" i="9"/>
  <c r="B27" i="9"/>
  <c r="B28" i="9"/>
  <c r="B29" i="9"/>
  <c r="B30" i="9"/>
  <c r="B31" i="9"/>
  <c r="B32" i="9"/>
  <c r="B33" i="9"/>
  <c r="B34" i="9"/>
  <c r="B35" i="9"/>
  <c r="B36" i="9"/>
  <c r="B37" i="9"/>
  <c r="B38" i="9"/>
  <c r="B39" i="9"/>
  <c r="B40" i="9"/>
  <c r="G21" i="9"/>
  <c r="G22" i="9"/>
  <c r="G23" i="9"/>
  <c r="G24" i="9"/>
  <c r="G25" i="9"/>
  <c r="G26" i="9"/>
  <c r="G27" i="9"/>
  <c r="G28" i="9"/>
  <c r="G29" i="9"/>
  <c r="G30" i="9"/>
  <c r="G31" i="9"/>
  <c r="G32" i="9"/>
  <c r="G33" i="9"/>
  <c r="G34" i="9"/>
  <c r="G35" i="9"/>
  <c r="G36" i="9"/>
  <c r="G37" i="9"/>
  <c r="G38" i="9"/>
  <c r="G39" i="9"/>
  <c r="G40" i="9"/>
  <c r="I21" i="9"/>
  <c r="I22" i="9"/>
  <c r="I23" i="9"/>
  <c r="I24" i="9"/>
  <c r="I25" i="9"/>
  <c r="I26" i="9"/>
  <c r="I27" i="9"/>
  <c r="I28" i="9"/>
  <c r="I29" i="9"/>
  <c r="I30" i="9"/>
  <c r="I31" i="9"/>
  <c r="I32" i="9"/>
  <c r="I33" i="9"/>
  <c r="I34" i="9"/>
  <c r="I35" i="9"/>
  <c r="I36" i="9"/>
  <c r="I37" i="9"/>
  <c r="I38" i="9"/>
  <c r="I39" i="9"/>
  <c r="I40" i="9"/>
  <c r="L21" i="9"/>
  <c r="L22" i="9"/>
  <c r="L23" i="9"/>
  <c r="L24" i="9"/>
  <c r="L25" i="9"/>
  <c r="L26" i="9"/>
  <c r="L27" i="9"/>
  <c r="L28" i="9"/>
  <c r="L29" i="9"/>
  <c r="L30" i="9"/>
  <c r="L31" i="9"/>
  <c r="L32" i="9"/>
  <c r="L33" i="9"/>
  <c r="L34" i="9"/>
  <c r="L35" i="9"/>
  <c r="L36" i="9"/>
  <c r="L37" i="9"/>
  <c r="L38" i="9"/>
  <c r="L39" i="9"/>
  <c r="L40" i="9"/>
  <c r="J21" i="9"/>
  <c r="J22" i="9"/>
  <c r="J23" i="9"/>
  <c r="J24" i="9"/>
  <c r="J25" i="9"/>
  <c r="J26" i="9"/>
  <c r="J27" i="9"/>
  <c r="J28" i="9"/>
  <c r="J29" i="9"/>
  <c r="J30" i="9"/>
  <c r="J31" i="9"/>
  <c r="J32" i="9"/>
  <c r="J33" i="9"/>
  <c r="J34" i="9"/>
  <c r="J35" i="9"/>
  <c r="J36" i="9"/>
  <c r="J37" i="9"/>
  <c r="J38" i="9"/>
  <c r="J39" i="9"/>
  <c r="J4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I2" i="9"/>
  <c r="I3" i="9"/>
  <c r="I4" i="9"/>
  <c r="I5" i="9"/>
  <c r="I6" i="9"/>
  <c r="I7" i="9"/>
  <c r="I8" i="9"/>
  <c r="I9" i="9"/>
  <c r="I10" i="9"/>
  <c r="I11" i="9"/>
  <c r="I12" i="9"/>
  <c r="I13" i="9"/>
  <c r="I14" i="9"/>
  <c r="I15" i="9"/>
  <c r="I16" i="9"/>
  <c r="I17" i="9"/>
  <c r="I18" i="9"/>
  <c r="I19" i="9"/>
  <c r="I20"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3" i="4"/>
  <c r="G3" i="4"/>
  <c r="L3" i="4"/>
  <c r="B4" i="4"/>
  <c r="G4" i="4"/>
  <c r="I4" i="4"/>
  <c r="J4" i="4"/>
  <c r="L4" i="4"/>
  <c r="B5" i="4"/>
  <c r="G5" i="4"/>
  <c r="I5" i="4"/>
  <c r="J5" i="4"/>
  <c r="L5" i="4"/>
  <c r="B6" i="4"/>
  <c r="G6" i="4"/>
  <c r="J6" i="4"/>
  <c r="L6" i="4"/>
  <c r="B7" i="4"/>
  <c r="G7" i="4"/>
  <c r="I7" i="4"/>
  <c r="J7" i="4"/>
  <c r="L7"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<sst xmlns="http://schemas.openxmlformats.org/spreadsheetml/2006/main" count="180286" uniqueCount="39125">
  <si>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</si>
  <si>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</si>
  <si>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</si>
  <si>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</si>
  <si>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</si>
  <si>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</si>
  <si>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</si>
  <si>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</si>
  <si>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</si>
  <si>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</si>
  <si>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</si>
  <si>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</si>
  <si>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</si>
  <si>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</si>
  <si>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</si>
  <si>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</si>
  <si>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</si>
  <si>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</si>
  <si>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</si>
  <si>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</si>
  <si>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</si>
  <si>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</si>
  <si>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</si>
  <si>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</si>
  <si>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</si>
  <si>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</si>
  <si>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</si>
  <si>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</si>
  <si>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</si>
  <si>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</si>
  <si>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</si>
  <si>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</si>
  <si>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</si>
  <si>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</si>
  <si>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</si>
  <si>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</si>
  <si>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</si>
  <si>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</si>
  <si>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</si>
  <si>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</si>
  <si>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</si>
  <si>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</si>
  <si>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</si>
  <si>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</si>
  <si>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</si>
  <si>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</si>
  <si>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</si>
  <si>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</si>
  <si>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</si>
  <si>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</si>
  <si>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</si>
  <si>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</si>
  <si>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</si>
  <si>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</si>
  <si>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</si>
  <si>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</si>
  <si>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</si>
  <si>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</si>
  <si>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</si>
  <si>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</si>
  <si>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</si>
  <si>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</si>
  <si>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</si>
  <si>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</si>
  <si>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</si>
  <si>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</si>
  <si>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</si>
  <si>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</si>
  <si>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</si>
  <si>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</si>
  <si>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</si>
  <si>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</si>
  <si>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</si>
  <si>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</si>
  <si>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</si>
  <si>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</si>
  <si>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</si>
  <si>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</si>
  <si>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</si>
  <si>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</si>
  <si>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</si>
  <si>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</si>
  <si>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</si>
  <si>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</si>
  <si>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</si>
  <si>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</si>
  <si>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</si>
  <si>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</si>
  <si>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</si>
  <si>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</si>
  <si>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</si>
  <si>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</si>
  <si>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</si>
  <si>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</si>
  <si>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</si>
  <si>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</si>
  <si>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</si>
  <si>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</si>
  <si>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</si>
  <si>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</si>
  <si>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</si>
  <si>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</si>
  <si>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</si>
  <si>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</si>
  <si>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</si>
  <si>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</si>
  <si>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</si>
  <si>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</si>
  <si>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</si>
  <si>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</si>
  <si>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</si>
  <si>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</si>
  <si>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</si>
  <si>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</si>
  <si>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</si>
  <si>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</si>
  <si>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</si>
  <si>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</si>
  <si>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</si>
  <si>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</si>
  <si>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</si>
  <si>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</si>
  <si>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</si>
  <si>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</si>
  <si>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</si>
  <si>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</si>
  <si>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</si>
  <si>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</si>
  <si>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</si>
  <si>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</si>
  <si>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</si>
  <si>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</si>
  <si>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</si>
  <si>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</si>
  <si>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</si>
  <si>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</si>
  <si>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</si>
  <si>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</si>
  <si>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</si>
  <si>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</si>
  <si>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</si>
  <si>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</si>
  <si>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</si>
  <si>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</si>
  <si>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</si>
  <si>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</si>
  <si>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</si>
  <si>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</si>
  <si>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</si>
  <si>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</si>
  <si>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</si>
  <si>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</si>
  <si>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</si>
  <si>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</si>
  <si>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</si>
  <si>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</si>
  <si>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</si>
  <si>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</si>
  <si>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</si>
  <si>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</si>
  <si>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</si>
  <si>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</si>
  <si>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</si>
  <si>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</si>
  <si>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</si>
  <si>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</si>
  <si>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</si>
  <si>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</si>
  <si>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</si>
  <si>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</si>
  <si>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</si>
  <si>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</si>
  <si>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</si>
  <si>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</si>
  <si>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</si>
  <si>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</si>
  <si>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</si>
  <si>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</si>
  <si>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</si>
  <si>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</si>
  <si>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</si>
  <si>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</si>
  <si>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</si>
  <si>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</si>
  <si>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</si>
  <si>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</si>
  <si>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</si>
  <si>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</si>
  <si>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</si>
  <si>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</si>
  <si>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</si>
  <si>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</si>
  <si>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</si>
  <si>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</si>
  <si>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</si>
  <si>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</si>
  <si>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</si>
  <si>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</si>
  <si>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</si>
  <si>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</si>
  <si>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</si>
  <si>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</si>
  <si>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</si>
  <si>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</si>
  <si>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</si>
  <si>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</si>
  <si>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</si>
  <si>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</si>
  <si>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</si>
  <si>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</si>
  <si>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</si>
  <si>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</si>
  <si>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</si>
  <si>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</si>
  <si>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</si>
  <si>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</si>
  <si>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</si>
  <si>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</si>
  <si>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</si>
  <si>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</si>
  <si>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</si>
  <si>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</si>
  <si>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</si>
  <si>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</si>
  <si>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</si>
  <si>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</si>
  <si>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</si>
  <si>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</si>
  <si>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</si>
  <si>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</si>
  <si>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</si>
  <si>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</si>
  <si>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</si>
  <si>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</si>
  <si>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</si>
  <si>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</si>
  <si>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</si>
  <si>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</si>
  <si>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</si>
  <si>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</si>
  <si>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</si>
  <si>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</si>
  <si>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</si>
  <si>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</si>
  <si>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</si>
  <si>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</si>
  <si>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</si>
  <si>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</si>
  <si>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</si>
  <si>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</si>
  <si>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</si>
  <si>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</si>
  <si>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</si>
  <si>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</si>
  <si>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</si>
  <si>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</si>
  <si>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</si>
  <si>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</si>
  <si>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</si>
  <si>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</si>
  <si>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</si>
  <si>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</si>
  <si>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</si>
  <si>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</si>
  <si>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</si>
  <si>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</si>
  <si>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</si>
  <si>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</si>
  <si>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</si>
  <si>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</si>
  <si>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</si>
  <si>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</si>
  <si>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</si>
  <si>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</si>
  <si>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</si>
  <si>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</si>
  <si>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</si>
  <si>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</si>
  <si>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</si>
  <si>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</si>
  <si>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</si>
  <si>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</si>
  <si>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</si>
  <si>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</si>
  <si>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</si>
  <si>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</si>
  <si>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</si>
  <si>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</si>
  <si>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</si>
  <si>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</si>
  <si>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</si>
  <si>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</si>
  <si>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</si>
  <si>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</si>
  <si>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</si>
  <si>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</si>
  <si>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</si>
  <si>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</si>
  <si>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</si>
  <si>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</si>
  <si>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</si>
  <si>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</si>
  <si>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</si>
  <si>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</si>
  <si>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</si>
  <si>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</si>
  <si>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</si>
  <si>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</si>
  <si>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</si>
  <si>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</si>
  <si>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</si>
  <si>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</si>
  <si>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</si>
  <si>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</si>
  <si>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</si>
  <si>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</si>
  <si>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</si>
  <si>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</si>
  <si>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</si>
  <si>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</si>
  <si>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</si>
  <si>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</si>
  <si>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</si>
  <si>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</si>
  <si>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</si>
  <si>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</si>
  <si>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</si>
  <si>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</si>
  <si>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</si>
  <si>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</si>
  <si>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</si>
  <si>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</si>
  <si>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</si>
  <si>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</si>
  <si>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</si>
  <si>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</si>
  <si>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</si>
  <si>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</si>
  <si>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</si>
  <si>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</si>
  <si>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</si>
  <si>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</si>
  <si>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</si>
  <si>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</si>
  <si>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</si>
  <si>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</si>
  <si>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</si>
  <si>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</si>
  <si>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</si>
  <si>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</si>
  <si>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</si>
  <si>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</si>
  <si>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</si>
  <si>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</si>
  <si>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</si>
  <si>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</si>
  <si>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</si>
  <si>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</si>
  <si>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</si>
  <si>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</si>
  <si>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</si>
  <si>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</si>
  <si>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</si>
  <si>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</si>
  <si>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</si>
  <si>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</si>
  <si>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</si>
  <si>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</si>
  <si>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</si>
  <si>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</si>
  <si>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</si>
  <si>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</si>
  <si>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</si>
  <si>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</si>
  <si>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</si>
  <si>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</si>
  <si>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</si>
  <si>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</si>
  <si>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</si>
  <si>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</si>
  <si>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</si>
  <si>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</si>
  <si>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</si>
  <si>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</si>
  <si>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</si>
  <si>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</si>
  <si>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</si>
  <si>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</si>
  <si>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</si>
  <si>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</si>
  <si>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</si>
  <si>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</si>
  <si>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</si>
  <si>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</si>
  <si>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</si>
  <si>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</si>
  <si>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</si>
  <si>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</si>
  <si>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</si>
  <si>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</si>
  <si>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</si>
  <si>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</si>
  <si>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</si>
  <si>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</si>
  <si>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</si>
  <si>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</si>
  <si>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</si>
  <si>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</si>
  <si>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</si>
  <si>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</si>
  <si>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</si>
  <si>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</si>
  <si>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</si>
  <si>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</si>
  <si>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</si>
  <si>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</si>
  <si>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</si>
  <si>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</si>
  <si>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</si>
  <si>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</si>
  <si>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</si>
  <si>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</si>
  <si>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</si>
  <si>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</si>
  <si>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</si>
  <si>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</si>
  <si>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</si>
  <si>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</si>
  <si>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</si>
  <si>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</si>
  <si>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</si>
  <si>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</si>
  <si>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</si>
  <si>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</si>
  <si>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</si>
  <si>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</si>
  <si>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</si>
  <si>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</si>
  <si>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</si>
  <si>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</si>
  <si>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</si>
  <si>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</si>
  <si>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</si>
  <si>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</si>
  <si>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</si>
  <si>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</si>
  <si>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</si>
  <si>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</si>
  <si>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</si>
  <si>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</si>
  <si>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</si>
  <si>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</si>
  <si>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</si>
  <si>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</si>
  <si>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</si>
  <si>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</si>
  <si>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</si>
  <si>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</si>
  <si>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</si>
  <si>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</si>
  <si>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</si>
  <si>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</si>
  <si>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</si>
  <si>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</si>
  <si>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</si>
  <si>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</si>
  <si>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</si>
  <si>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</si>
  <si>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</si>
  <si>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</si>
  <si>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</si>
  <si>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</si>
  <si>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</si>
  <si>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</si>
  <si>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</si>
  <si>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</si>
  <si>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</si>
  <si>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</si>
  <si>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</si>
  <si>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</si>
  <si>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</si>
  <si>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</si>
  <si>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</si>
  <si>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</si>
  <si>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</si>
  <si>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</si>
  <si>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</si>
  <si>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</si>
  <si>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</si>
  <si>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</si>
  <si>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</si>
  <si>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</si>
  <si>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</si>
  <si>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</si>
  <si>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</si>
  <si>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</si>
  <si>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</si>
  <si>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</si>
  <si>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</si>
  <si>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</si>
  <si>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</si>
  <si>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</si>
  <si>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</si>
  <si>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</si>
  <si>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</si>
  <si>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</si>
  <si>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</si>
  <si>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</si>
  <si>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</si>
  <si>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</si>
  <si>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</si>
  <si>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</si>
  <si>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</si>
  <si>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</si>
  <si>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</si>
  <si>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</si>
  <si>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</si>
  <si>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</si>
  <si>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</si>
  <si>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</si>
  <si>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</si>
  <si>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</si>
  <si>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</si>
  <si>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</si>
  <si>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</si>
  <si>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</si>
  <si>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</si>
  <si>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</si>
  <si>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</si>
  <si>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</si>
  <si>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</si>
  <si>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</si>
  <si>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</si>
  <si>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</si>
  <si>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</si>
  <si>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</si>
  <si>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</si>
  <si>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</si>
  <si>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</si>
  <si>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</si>
  <si>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</si>
  <si>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</si>
  <si>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</si>
  <si>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</si>
  <si>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</si>
  <si>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</si>
  <si>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</si>
  <si>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</si>
  <si>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</si>
  <si>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</si>
  <si>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</si>
  <si>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</si>
  <si>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</si>
  <si>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</si>
  <si>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</si>
  <si>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</si>
  <si>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</si>
  <si>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</si>
  <si>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</si>
  <si>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</si>
  <si>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</si>
  <si>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</si>
  <si>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</si>
  <si>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</si>
  <si>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</si>
  <si>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</si>
  <si>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</si>
  <si>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</si>
  <si>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</si>
  <si>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</si>
  <si>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</si>
  <si>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</si>
  <si>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</si>
  <si>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</si>
  <si>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</si>
  <si>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</si>
  <si>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</si>
  <si>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</si>
  <si>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</si>
  <si>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</si>
  <si>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</si>
  <si>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</si>
  <si>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</si>
  <si>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</si>
  <si>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</si>
  <si>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</si>
  <si>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</si>
  <si>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</si>
  <si>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</si>
  <si>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</si>
  <si>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</si>
  <si>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</si>
  <si>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</si>
  <si>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</si>
  <si>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</si>
  <si>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</si>
  <si>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</si>
  <si>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</si>
  <si>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</si>
  <si>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</si>
  <si>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</si>
  <si>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</si>
  <si>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</si>
  <si>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</si>
  <si>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</si>
  <si>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</si>
  <si>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</si>
  <si>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</si>
  <si>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</si>
  <si>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</si>
  <si>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</si>
  <si>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</si>
  <si>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</si>
  <si>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</si>
  <si>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</si>
  <si>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</si>
  <si>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</si>
  <si>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</si>
  <si>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</si>
  <si>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</si>
  <si>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</si>
  <si>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</si>
  <si>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</si>
  <si>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</si>
  <si>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</si>
  <si>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</si>
  <si>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</si>
  <si>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</si>
  <si>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</si>
  <si>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</si>
  <si>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</si>
  <si>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</si>
  <si>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</si>
  <si>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</si>
  <si>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</si>
  <si>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</si>
  <si>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</si>
  <si>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</si>
  <si>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</si>
  <si>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</si>
  <si>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</si>
  <si>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</si>
  <si>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</si>
  <si>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</si>
  <si>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</si>
  <si>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</si>
  <si>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</si>
  <si>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</si>
  <si>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</si>
  <si>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</si>
  <si>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</si>
  <si>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</si>
  <si>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</si>
  <si>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</si>
  <si>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</si>
  <si>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</si>
  <si>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</si>
  <si>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</si>
  <si>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</si>
  <si>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</si>
  <si>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</si>
  <si>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</si>
  <si>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</si>
  <si>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</si>
  <si>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</si>
  <si>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</si>
  <si>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</si>
  <si>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</si>
  <si>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</si>
  <si>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</si>
  <si>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</si>
  <si>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</si>
  <si>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</si>
  <si>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</si>
  <si>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</si>
  <si>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</si>
  <si>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</si>
  <si>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</si>
  <si>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</si>
  <si>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</si>
  <si>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</si>
  <si>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</si>
  <si>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</si>
  <si>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</si>
  <si>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</si>
  <si>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</si>
  <si>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</si>
  <si>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</si>
  <si>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</si>
  <si>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</si>
  <si>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</si>
  <si>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</si>
  <si>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</si>
  <si>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</si>
  <si>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</si>
  <si>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</si>
  <si>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</si>
  <si>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</si>
  <si>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</si>
  <si>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</si>
  <si>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</si>
  <si>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</si>
  <si>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</si>
  <si>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</si>
  <si>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</si>
  <si>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</si>
  <si>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</si>
  <si>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</si>
  <si>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</si>
  <si>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</si>
  <si>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</si>
  <si>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</si>
  <si>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</si>
  <si>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</si>
  <si>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</si>
  <si>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</si>
  <si>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</si>
  <si>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</si>
  <si>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</si>
  <si>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</si>
  <si>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</si>
  <si>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</si>
  <si>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</si>
  <si>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</si>
  <si>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</si>
  <si>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</si>
  <si>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</si>
  <si>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</si>
  <si>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</si>
  <si>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</si>
  <si>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</si>
  <si>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</si>
  <si>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</si>
  <si>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</si>
  <si>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</si>
  <si>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</si>
  <si>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</si>
  <si>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</si>
  <si>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</si>
  <si>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</si>
  <si>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</si>
  <si>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</si>
  <si>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</si>
  <si>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</si>
  <si>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</si>
  <si>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</si>
  <si>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</si>
  <si>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</si>
  <si>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</si>
  <si>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</si>
  <si>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</si>
  <si>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</si>
  <si>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</si>
  <si>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</si>
  <si>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</si>
  <si>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</si>
  <si>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</si>
  <si>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</si>
  <si>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</si>
  <si>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</si>
  <si>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</si>
  <si>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</si>
  <si>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</si>
  <si>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</si>
  <si>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</si>
  <si>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</si>
  <si>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</si>
  <si>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</si>
  <si>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</si>
  <si>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</si>
  <si>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</si>
  <si>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</si>
  <si>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</si>
  <si>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</si>
  <si>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</si>
  <si>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</si>
  <si>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</si>
  <si>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</si>
  <si>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</si>
  <si>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</si>
  <si>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</si>
  <si>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</si>
  <si>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</si>
  <si>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</si>
  <si>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</si>
  <si>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</si>
  <si>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</si>
  <si>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</si>
  <si>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</si>
  <si>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</si>
  <si>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</si>
  <si>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</si>
  <si>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</si>
  <si>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</si>
  <si>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</si>
  <si>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</si>
  <si>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</si>
  <si>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</si>
  <si>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</si>
  <si>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</si>
  <si>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</si>
  <si>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</si>
  <si>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</si>
  <si>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</si>
  <si>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</si>
  <si>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</si>
  <si>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</si>
  <si>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</si>
  <si>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</si>
  <si>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</si>
  <si>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</si>
  <si>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</si>
  <si>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</si>
  <si>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</si>
  <si>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</si>
  <si>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</si>
  <si>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</si>
  <si>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</si>
  <si>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</si>
  <si>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</si>
  <si>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</si>
  <si>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</si>
  <si>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</si>
  <si>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</si>
  <si>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</si>
  <si>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</si>
  <si>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</si>
  <si>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</si>
  <si>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</si>
  <si>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</si>
  <si>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</si>
  <si>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</si>
  <si>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</si>
  <si>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</si>
  <si>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</si>
  <si>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</si>
  <si>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</si>
  <si>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</si>
  <si>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</si>
  <si>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</si>
  <si>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</si>
  <si>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</si>
  <si>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</si>
  <si>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</si>
  <si>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</si>
  <si>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</si>
  <si>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</si>
  <si>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</si>
  <si>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</si>
  <si>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</si>
  <si>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</si>
  <si>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</si>
  <si>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</si>
  <si>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</si>
  <si>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</si>
  <si>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</si>
  <si>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</si>
  <si>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</si>
  <si>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</si>
  <si>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</si>
  <si>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</si>
  <si>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</si>
  <si>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</si>
  <si>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</si>
  <si>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</si>
  <si>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</si>
  <si>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</si>
  <si>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</si>
  <si>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</si>
  <si>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</si>
  <si>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</si>
  <si>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</si>
  <si>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</si>
  <si>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</si>
  <si>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</si>
  <si>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</si>
  <si>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</si>
  <si>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</si>
  <si>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</si>
  <si>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</si>
  <si>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</si>
  <si>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</si>
  <si>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</si>
  <si>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</si>
  <si>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</si>
  <si>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</si>
  <si>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</si>
  <si>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</si>
  <si>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</si>
  <si>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</si>
  <si>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</si>
  <si>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</si>
  <si>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</si>
  <si>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</si>
  <si>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</si>
  <si>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</si>
  <si>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</si>
  <si>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</si>
  <si>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</si>
  <si>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</si>
  <si>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</si>
  <si>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</si>
  <si>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</si>
  <si>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</si>
  <si>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</si>
  <si>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</si>
  <si>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</si>
  <si>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</si>
  <si>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</si>
  <si>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</si>
  <si>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</si>
  <si>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</si>
  <si>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</si>
  <si>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</si>
  <si>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</si>
  <si>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</si>
  <si>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</si>
  <si>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</si>
  <si>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</si>
  <si>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</si>
  <si>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</si>
  <si>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</si>
  <si>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</si>
  <si>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</si>
  <si>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</si>
  <si>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</si>
  <si>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</si>
  <si>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</si>
  <si>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</si>
  <si>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</si>
  <si>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</si>
  <si>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</si>
  <si>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</si>
  <si>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</si>
  <si>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</si>
  <si>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</si>
  <si>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</si>
  <si>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</si>
  <si>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</si>
  <si>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</si>
  <si>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</si>
  <si>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</si>
  <si>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</si>
  <si>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</si>
  <si>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</si>
  <si>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</si>
  <si>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</si>
  <si>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</si>
  <si>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</si>
  <si>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</si>
  <si>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</si>
  <si>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</si>
  <si>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</si>
  <si>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</si>
  <si>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</si>
  <si>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</si>
  <si>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</si>
  <si>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</si>
  <si>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</si>
  <si>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</si>
  <si>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</si>
  <si>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</si>
  <si>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</si>
  <si>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</si>
  <si>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</si>
  <si>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</si>
  <si>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</si>
  <si>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</si>
  <si>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</si>
  <si>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</si>
  <si>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</si>
  <si>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</si>
  <si>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</si>
  <si>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</si>
  <si>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</si>
  <si>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</si>
  <si>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</si>
  <si>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</si>
  <si>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</si>
  <si>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</si>
  <si>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</si>
  <si>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</si>
  <si>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</si>
  <si>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</si>
  <si>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</si>
  <si>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</si>
  <si>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</si>
  <si>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</si>
  <si>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</si>
  <si>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</si>
  <si>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</si>
  <si>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</si>
  <si>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</si>
  <si>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</si>
  <si>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</si>
  <si>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</si>
  <si>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</si>
  <si>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</si>
  <si>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</si>
  <si>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</si>
  <si>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</si>
  <si>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</si>
  <si>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</si>
  <si>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</si>
  <si>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</si>
  <si>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</si>
  <si>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</si>
  <si>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</si>
  <si>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</si>
  <si>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</si>
  <si>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</si>
  <si>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</si>
  <si>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</si>
  <si>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</si>
  <si>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</si>
  <si>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</si>
  <si>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</si>
  <si>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</si>
  <si>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</si>
  <si>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</si>
  <si>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</si>
  <si>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</si>
  <si>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</si>
  <si>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</si>
  <si>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</si>
  <si>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</si>
  <si>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</si>
  <si>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</si>
  <si>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</si>
  <si>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</si>
  <si>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</si>
  <si>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</si>
  <si>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</si>
  <si>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</si>
  <si>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</si>
  <si>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</si>
  <si>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</si>
  <si>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</si>
  <si>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</si>
  <si>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</si>
  <si>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</si>
  <si>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</si>
  <si>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</si>
  <si>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</si>
  <si>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</si>
  <si>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</si>
  <si>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</si>
  <si>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</si>
  <si>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</si>
  <si>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</si>
  <si>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</si>
  <si>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</si>
  <si>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</si>
  <si>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</si>
  <si>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</si>
  <si>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</si>
  <si>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</si>
  <si>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</si>
  <si>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</si>
  <si>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</si>
  <si>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</si>
  <si>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</si>
  <si>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</si>
  <si>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</si>
  <si>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</si>
  <si>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</si>
  <si>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</si>
  <si>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</si>
  <si>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</si>
  <si>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</si>
  <si>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</si>
  <si>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</si>
  <si>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</si>
  <si>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</si>
  <si>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</si>
  <si>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</si>
  <si>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</si>
  <si>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</si>
  <si>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</si>
  <si>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</si>
  <si>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</si>
  <si>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</si>
  <si>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</si>
  <si>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</si>
  <si>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</si>
  <si>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</si>
  <si>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</si>
  <si>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</si>
  <si>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</si>
  <si>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</si>
  <si>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</si>
  <si>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</si>
  <si>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</si>
  <si>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</si>
  <si>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</si>
  <si>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</si>
  <si>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</si>
  <si>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</si>
  <si>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</si>
  <si>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</si>
  <si>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</si>
  <si>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</si>
  <si>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</si>
  <si>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</si>
  <si>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</si>
  <si>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</si>
  <si>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</si>
  <si>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</si>
  <si>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</si>
  <si>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</si>
  <si>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</si>
  <si>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</si>
  <si>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</si>
  <si>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</si>
  <si>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</si>
  <si>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</si>
  <si>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</si>
  <si>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</si>
  <si>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</si>
  <si>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</si>
  <si>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</si>
  <si>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</si>
  <si>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</si>
  <si>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</si>
  <si>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</si>
  <si>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</si>
  <si>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</si>
  <si>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</si>
  <si>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</si>
  <si>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</si>
  <si>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</si>
  <si>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</si>
  <si>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</si>
  <si>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</si>
  <si>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</si>
  <si>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</si>
  <si>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</si>
  <si>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</si>
  <si>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</si>
  <si>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</si>
  <si>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</si>
  <si>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</si>
  <si>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</si>
  <si>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</si>
  <si>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</si>
  <si>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</si>
  <si>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</si>
  <si>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</si>
  <si>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</si>
  <si>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</si>
  <si>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</si>
  <si>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</si>
  <si>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</si>
  <si>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</si>
  <si>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</si>
  <si>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</si>
  <si>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</si>
  <si>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</si>
  <si>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</si>
  <si>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</si>
  <si>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</si>
  <si>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</si>
  <si>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</si>
  <si>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</si>
  <si>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</si>
  <si>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</si>
  <si>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</si>
  <si>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</si>
  <si>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</si>
  <si>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</si>
  <si>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</si>
  <si>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</si>
  <si>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</si>
  <si>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</si>
  <si>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</si>
  <si>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</si>
  <si>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</si>
  <si>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</si>
  <si>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</si>
  <si>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</si>
  <si>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</si>
  <si>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</si>
  <si>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</si>
  <si>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</si>
  <si>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</si>
  <si>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</si>
  <si>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</si>
  <si>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</si>
  <si>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</si>
  <si>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</si>
  <si>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</si>
  <si>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</si>
  <si>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</si>
  <si>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</si>
  <si>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</si>
  <si>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</si>
  <si>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</si>
  <si>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</si>
  <si>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</si>
  <si>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</si>
  <si>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</si>
  <si>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</si>
  <si>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</si>
  <si>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</si>
  <si>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</si>
  <si>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</si>
  <si>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</si>
  <si>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</si>
  <si>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</si>
  <si>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</si>
  <si>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</si>
  <si>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</si>
  <si>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</si>
  <si>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</si>
  <si>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</si>
  <si>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</si>
  <si>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</si>
  <si>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</si>
  <si>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</si>
  <si>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</si>
  <si>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</si>
  <si>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</si>
  <si>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</si>
  <si>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</si>
  <si>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</si>
  <si>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</si>
  <si>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</si>
  <si>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</si>
  <si>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</si>
  <si>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</si>
  <si>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</si>
  <si>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</si>
  <si>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</si>
  <si>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</si>
  <si>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</si>
  <si>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</si>
  <si>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</si>
  <si>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</si>
  <si>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</si>
  <si>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</si>
  <si>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</si>
  <si>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</si>
  <si>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</si>
  <si>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</si>
  <si>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</si>
  <si>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</si>
  <si>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</si>
  <si>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</si>
  <si>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</si>
  <si>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</si>
  <si>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</si>
  <si>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</si>
  <si>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</si>
  <si>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</si>
  <si>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</si>
  <si>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</si>
  <si>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</si>
  <si>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</si>
  <si>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</si>
  <si>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</si>
  <si>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</si>
  <si>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</si>
  <si>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</si>
  <si>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</si>
  <si>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</si>
  <si>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</si>
  <si>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</si>
  <si>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</si>
  <si>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</si>
  <si>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</si>
  <si>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</si>
  <si>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</si>
  <si>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</si>
  <si>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</si>
  <si>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</si>
  <si>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</si>
  <si>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</si>
  <si>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</si>
  <si>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</si>
  <si>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</si>
  <si>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</si>
  <si>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</si>
  <si>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</si>
  <si>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</si>
  <si>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</si>
  <si>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</si>
  <si>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</si>
  <si>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</si>
  <si>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</si>
  <si>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</si>
  <si>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</si>
  <si>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</si>
  <si>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</si>
  <si>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</si>
  <si>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</si>
  <si>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</si>
  <si>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</si>
  <si>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</si>
  <si>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</si>
  <si>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</si>
  <si>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</si>
  <si>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</si>
  <si>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</si>
  <si>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</si>
  <si>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</si>
  <si>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</si>
  <si>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</si>
  <si>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</si>
  <si>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</si>
  <si>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</si>
  <si>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</si>
  <si>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</si>
  <si>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</si>
  <si>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</si>
  <si>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</si>
  <si>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</si>
  <si>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</si>
  <si>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</si>
  <si>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</si>
  <si>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</si>
  <si>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</si>
  <si>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</si>
  <si>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</si>
  <si>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</si>
  <si>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</si>
  <si>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</si>
  <si>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</si>
  <si>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</si>
  <si>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</si>
  <si>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</si>
  <si>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</si>
  <si>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</si>
  <si>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</si>
  <si>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</si>
  <si>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</si>
  <si>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</si>
  <si>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</si>
  <si>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</si>
  <si>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</si>
  <si>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</si>
  <si>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</si>
  <si>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</si>
  <si>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</si>
  <si>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</si>
  <si>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</si>
  <si>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</si>
  <si>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</si>
  <si>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</si>
  <si>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</si>
  <si>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</si>
  <si>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</si>
  <si>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</si>
  <si>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</si>
  <si>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</si>
  <si>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</si>
  <si>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</si>
  <si>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</si>
  <si>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</si>
  <si>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</si>
  <si>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</si>
  <si>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</si>
  <si>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</si>
  <si>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</si>
  <si>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</si>
  <si>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</si>
  <si>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</si>
  <si>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</si>
  <si>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</si>
  <si>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</si>
  <si>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</si>
  <si>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</si>
  <si>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</si>
  <si>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</si>
  <si>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</si>
  <si>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</si>
  <si>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</si>
  <si>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</si>
  <si>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</si>
  <si>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</si>
  <si>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</si>
  <si>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</si>
  <si>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</si>
  <si>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</si>
  <si>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</si>
  <si>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</si>
  <si>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</si>
  <si>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</si>
  <si>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</si>
  <si>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</si>
  <si>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</si>
  <si>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</si>
  <si>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</si>
  <si>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</si>
  <si>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</si>
  <si>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</si>
  <si>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</si>
  <si>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</si>
  <si>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</si>
  <si>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</si>
  <si>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</si>
  <si>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</si>
  <si>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</si>
  <si>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</si>
  <si>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</si>
  <si>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</si>
  <si>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</si>
  <si>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</si>
  <si>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</si>
  <si>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</si>
  <si>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</si>
  <si>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</si>
  <si>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</si>
  <si>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</si>
  <si>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</si>
  <si>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</si>
  <si>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</si>
  <si>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</si>
  <si>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</si>
  <si>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</si>
  <si>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</si>
  <si>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</si>
  <si>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</si>
  <si>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</si>
  <si>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</si>
  <si>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</si>
  <si>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</si>
  <si>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</si>
  <si>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</si>
  <si>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</si>
  <si>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</si>
  <si>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</si>
  <si>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</si>
  <si>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</si>
  <si>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</si>
  <si>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</si>
  <si>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</si>
  <si>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</si>
  <si>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</si>
  <si>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</si>
  <si>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</si>
  <si>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</si>
  <si>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</si>
  <si>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</si>
  <si>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</si>
  <si>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</si>
  <si>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</si>
  <si>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</si>
  <si>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</si>
  <si>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</si>
  <si>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</si>
  <si>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</si>
  <si>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</si>
  <si>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</si>
  <si>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</si>
  <si>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</si>
  <si>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</si>
  <si>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</si>
  <si>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</si>
  <si>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</si>
  <si>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</si>
  <si>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</si>
  <si>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</si>
  <si>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</si>
  <si>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</si>
  <si>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</si>
  <si>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</si>
  <si>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</si>
  <si>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</si>
  <si>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</si>
  <si>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</si>
  <si>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</si>
  <si>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</si>
  <si>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</si>
  <si>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</si>
  <si>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</si>
  <si>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</si>
  <si>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</si>
  <si>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</si>
  <si>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</si>
  <si>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</si>
  <si>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</si>
  <si>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</si>
  <si>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</si>
  <si>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</si>
  <si>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</si>
  <si>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</si>
  <si>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</si>
  <si>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</si>
  <si>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</si>
  <si>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</si>
  <si>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</si>
  <si>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</si>
  <si>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</si>
  <si>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</si>
  <si>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</si>
  <si>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</si>
  <si>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</si>
  <si>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</si>
  <si>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</si>
  <si>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</si>
  <si>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</si>
  <si>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</si>
  <si>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</si>
  <si>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</si>
  <si>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</si>
  <si>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</si>
  <si>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</si>
  <si>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</si>
  <si>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</si>
  <si>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</si>
  <si>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</si>
  <si>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</si>
  <si>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</si>
  <si>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</si>
  <si>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</si>
  <si>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</si>
  <si>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</si>
  <si>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</si>
  <si>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</si>
  <si>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</si>
  <si>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</si>
  <si>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</si>
  <si>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</si>
  <si>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</si>
  <si>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</si>
  <si>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</si>
  <si>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</si>
  <si>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</si>
  <si>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</si>
  <si>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</si>
  <si>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</si>
  <si>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</si>
  <si>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</si>
  <si>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</si>
  <si>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</si>
  <si>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</si>
  <si>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</si>
  <si>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</si>
  <si>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</si>
  <si>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</si>
  <si>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</si>
  <si>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</si>
  <si>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</si>
  <si>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</si>
  <si>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</si>
  <si>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</si>
  <si>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</si>
  <si>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</si>
  <si>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</si>
  <si>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</si>
  <si>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</si>
  <si>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</si>
  <si>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</si>
  <si>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</si>
  <si>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</si>
  <si>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</si>
  <si>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</si>
  <si>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</si>
  <si>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</si>
  <si>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</si>
  <si>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</si>
  <si>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</si>
  <si>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</si>
  <si>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</si>
  <si>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</si>
  <si>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</si>
  <si>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</si>
  <si>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</si>
  <si>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</si>
  <si>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</si>
  <si>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</si>
  <si>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</si>
  <si>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</si>
  <si>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</si>
  <si>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</si>
  <si>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</si>
  <si>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</si>
  <si>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</si>
  <si>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</si>
  <si>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</si>
  <si>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</si>
  <si>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</si>
  <si>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</si>
  <si>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</si>
  <si>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</si>
  <si>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</si>
  <si>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</si>
  <si>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</si>
  <si>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</si>
  <si>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</si>
  <si>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</si>
  <si>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</si>
  <si>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</si>
  <si>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</si>
  <si>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</si>
  <si>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</si>
  <si>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</si>
  <si>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</si>
  <si>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</si>
  <si>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</si>
  <si>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</si>
  <si>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</si>
  <si>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</si>
  <si>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</si>
  <si>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</si>
  <si>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</si>
  <si>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</si>
  <si>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</si>
  <si>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</si>
  <si>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</si>
  <si>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</si>
  <si>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</si>
  <si>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</si>
  <si>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</si>
  <si>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</si>
  <si>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</si>
  <si>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</si>
  <si>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</si>
  <si>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</si>
  <si>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</si>
  <si>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</si>
  <si>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</si>
  <si>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</si>
  <si>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</si>
  <si>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</si>
  <si>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</si>
  <si>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</si>
  <si>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</si>
  <si>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</si>
  <si>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</si>
  <si>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</si>
  <si>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</si>
  <si>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</si>
  <si>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</si>
  <si>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</si>
  <si>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</si>
  <si>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</si>
  <si>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</si>
  <si>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</si>
  <si>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</si>
  <si>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</si>
  <si>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</si>
  <si>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</si>
  <si>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</si>
  <si>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</si>
  <si>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</si>
  <si>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</si>
  <si>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</si>
  <si>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</si>
  <si>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</si>
  <si>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</si>
  <si>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</si>
  <si>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</si>
  <si>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</si>
  <si>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</si>
  <si>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</si>
  <si>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</si>
  <si>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</si>
  <si>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</si>
  <si>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</si>
  <si>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</si>
  <si>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</si>
  <si>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</si>
  <si>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</si>
  <si>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</si>
  <si>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</si>
  <si>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</si>
  <si>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</si>
  <si>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</si>
  <si>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</si>
  <si>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</si>
  <si>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</si>
  <si>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</si>
  <si>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</si>
  <si>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</si>
  <si>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</si>
  <si>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</si>
  <si>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</si>
  <si>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</si>
  <si>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</si>
  <si>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</si>
  <si>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</si>
  <si>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</si>
  <si>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</si>
  <si>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</si>
  <si>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</si>
  <si>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</si>
  <si>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</si>
  <si>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</si>
  <si>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</si>
  <si>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</si>
  <si>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</si>
  <si>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</si>
  <si>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</si>
  <si>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</si>
  <si>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</si>
  <si>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</si>
  <si>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</si>
  <si>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</si>
  <si>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</si>
  <si>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</si>
  <si>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</si>
  <si>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</si>
  <si>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</si>
  <si>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</si>
  <si>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</si>
  <si>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</si>
  <si>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</si>
  <si>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</si>
  <si>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</si>
  <si>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</si>
  <si>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</si>
  <si>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</si>
  <si>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</si>
  <si>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</si>
  <si>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</si>
  <si>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</si>
  <si>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</si>
  <si>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</si>
  <si>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</si>
  <si>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</si>
  <si>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</si>
  <si>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</si>
  <si>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</si>
  <si>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</si>
  <si>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</si>
  <si>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</si>
  <si>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</si>
  <si>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</si>
  <si>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</si>
  <si>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</si>
  <si>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</si>
  <si>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</si>
  <si>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</si>
  <si>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</si>
  <si>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</si>
  <si>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</si>
  <si>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</si>
  <si>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</si>
  <si>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</si>
  <si>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</si>
  <si>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</si>
  <si>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</si>
  <si>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</si>
  <si>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</si>
  <si>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</si>
  <si>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</si>
  <si>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</si>
  <si>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</si>
  <si>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</si>
  <si>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</si>
  <si>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</si>
  <si>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</si>
  <si>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</si>
  <si>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</si>
  <si>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</si>
  <si>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</si>
  <si>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</si>
  <si>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</si>
  <si>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</si>
  <si>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</si>
  <si>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</si>
  <si>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</si>
  <si>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</si>
  <si>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</si>
  <si>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</si>
  <si>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</si>
  <si>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</si>
  <si>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</si>
  <si>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</si>
  <si>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</si>
  <si>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</si>
  <si>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</si>
  <si>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</si>
  <si>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</si>
  <si>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</si>
  <si>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</si>
  <si>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</si>
  <si>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</si>
  <si>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</si>
  <si>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</si>
  <si>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</si>
  <si>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</si>
  <si>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</si>
  <si>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</si>
  <si>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</si>
  <si>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</si>
  <si>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</si>
  <si>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</si>
  <si>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</si>
  <si>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</si>
  <si>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</si>
  <si>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</si>
  <si>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</si>
  <si>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</si>
  <si>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</si>
  <si>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</si>
  <si>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</si>
  <si>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</si>
  <si>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</si>
  <si>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</si>
  <si>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</si>
  <si>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</si>
  <si>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</si>
  <si>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</si>
  <si>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</si>
  <si>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</si>
  <si>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</si>
  <si>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</si>
  <si>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</si>
  <si>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</si>
  <si>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</si>
  <si>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</si>
  <si>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</si>
  <si>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</si>
  <si>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</si>
  <si>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</si>
  <si>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</si>
  <si>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</si>
  <si>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</si>
  <si>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</si>
  <si>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</si>
  <si>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</si>
  <si>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</si>
  <si>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</si>
  <si>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</si>
  <si>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</si>
  <si>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</si>
  <si>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</si>
  <si>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</si>
  <si>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</si>
  <si>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</si>
  <si>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</si>
  <si>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</si>
  <si>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</si>
  <si>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</si>
  <si>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</si>
  <si>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</si>
  <si>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</si>
  <si>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</si>
  <si>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</si>
  <si>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</si>
  <si>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</si>
  <si>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</si>
  <si>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</si>
  <si>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</si>
  <si>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</si>
  <si>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</si>
  <si>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</si>
  <si>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</si>
  <si>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</si>
  <si>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</si>
  <si>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</si>
  <si>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</si>
  <si>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</si>
  <si>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</si>
  <si>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</si>
  <si>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</si>
  <si>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</si>
  <si>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</si>
  <si>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</si>
  <si>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</si>
  <si>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</si>
  <si>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</si>
  <si>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</si>
  <si>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</si>
  <si>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</si>
  <si>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</si>
  <si>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</si>
  <si>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</si>
  <si>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</si>
  <si>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</si>
  <si>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</si>
  <si>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</si>
  <si>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</si>
  <si>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</si>
  <si>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</si>
  <si>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</si>
  <si>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</si>
  <si>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</si>
  <si>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</si>
  <si>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</si>
  <si>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</si>
  <si>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</si>
  <si>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</si>
  <si>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</si>
  <si>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</si>
  <si>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</si>
  <si>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</si>
  <si>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</si>
  <si>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</si>
  <si>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</si>
  <si>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</si>
  <si>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</si>
  <si>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</si>
  <si>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</si>
  <si>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</si>
  <si>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</si>
  <si>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</si>
  <si>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</si>
  <si>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</si>
  <si>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</si>
  <si>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</si>
  <si>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</si>
  <si>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</si>
  <si>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</si>
  <si>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</si>
  <si>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</si>
  <si>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</si>
  <si>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</si>
  <si>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</si>
  <si>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</si>
  <si>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</si>
  <si>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</si>
  <si>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</si>
  <si>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</si>
  <si>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</si>
  <si>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</si>
  <si>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</si>
  <si>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</si>
  <si>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</si>
  <si>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</si>
  <si>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</si>
  <si>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</si>
  <si>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</si>
  <si>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</si>
  <si>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</si>
  <si>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</si>
  <si>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</si>
  <si>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</si>
  <si>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</si>
  <si>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</si>
  <si>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</si>
  <si>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</si>
  <si>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</si>
  <si>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</si>
  <si>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</si>
  <si>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</si>
  <si>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</si>
  <si>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</si>
  <si>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</si>
  <si>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</si>
  <si>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</si>
  <si>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</si>
  <si>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</si>
  <si>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</si>
  <si>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</si>
  <si>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</si>
  <si>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</si>
  <si>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</si>
  <si>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</si>
  <si>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</si>
  <si>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</si>
  <si>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</si>
  <si>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</si>
  <si>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</si>
  <si>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</si>
  <si>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</si>
  <si>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</si>
  <si>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</si>
  <si>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</si>
  <si>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</si>
  <si>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</si>
  <si>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</si>
  <si>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</si>
  <si>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</si>
  <si>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</si>
  <si>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</si>
  <si>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</si>
  <si>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</si>
  <si>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</si>
  <si>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</si>
  <si>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</si>
  <si>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</si>
  <si>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</si>
  <si>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</si>
  <si>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</si>
  <si>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</si>
  <si>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</si>
  <si>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</si>
  <si>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</si>
  <si>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</si>
  <si>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</si>
  <si>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</si>
  <si>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</si>
  <si>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</si>
  <si>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</si>
  <si>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</si>
  <si>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</si>
  <si>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</si>
  <si>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</si>
  <si>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</si>
  <si>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</si>
  <si>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</si>
  <si>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</si>
  <si>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</si>
  <si>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</si>
  <si>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</si>
  <si>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</si>
  <si>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</si>
  <si>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</si>
  <si>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</si>
  <si>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</si>
  <si>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</si>
  <si>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</si>
  <si>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</si>
  <si>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</si>
  <si>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</si>
  <si>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</si>
  <si>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</si>
  <si>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</si>
  <si>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</si>
  <si>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</si>
  <si>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</si>
  <si>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</si>
  <si>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</si>
  <si>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</si>
  <si>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</si>
  <si>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</si>
  <si>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</si>
  <si>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</si>
  <si>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</si>
  <si>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</si>
  <si>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</si>
  <si>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</si>
  <si>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</si>
  <si>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</si>
  <si>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</si>
  <si>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</si>
  <si>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</si>
  <si>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</si>
  <si>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</si>
  <si>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</si>
  <si>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</si>
  <si>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</si>
  <si>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</si>
  <si>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</si>
  <si>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</si>
  <si>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</si>
  <si>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</si>
  <si>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</si>
  <si>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</si>
  <si>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</si>
  <si>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</si>
  <si>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</si>
  <si>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</si>
  <si>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</si>
  <si>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</si>
  <si>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</si>
  <si>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</si>
  <si>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</si>
  <si>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</si>
  <si>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</si>
  <si>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</si>
  <si>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</si>
  <si>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</si>
  <si>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</si>
  <si>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</si>
  <si>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</si>
  <si>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</si>
  <si>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</si>
  <si>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</si>
  <si>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</si>
  <si>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</si>
  <si>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</si>
  <si>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</si>
  <si>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</si>
  <si>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</si>
  <si>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</si>
  <si>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</si>
  <si>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</si>
  <si>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</si>
  <si>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</si>
  <si>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</si>
  <si>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</si>
  <si>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</si>
  <si>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</si>
  <si>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</si>
  <si>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</si>
  <si>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</si>
  <si>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</si>
  <si>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</si>
  <si>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</si>
  <si>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</si>
  <si>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</si>
  <si>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</si>
  <si>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</si>
  <si>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</si>
  <si>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</si>
  <si>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</si>
  <si>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</si>
  <si>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</si>
  <si>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</si>
  <si>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</si>
  <si>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</si>
  <si>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</si>
  <si>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</si>
  <si>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</si>
  <si>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</si>
  <si>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</si>
  <si>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</si>
  <si>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</si>
  <si>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</si>
  <si>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</si>
  <si>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</si>
  <si>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</si>
  <si>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</si>
  <si>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</si>
  <si>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</si>
  <si>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</si>
  <si>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</si>
  <si>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</si>
  <si>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</si>
  <si>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</si>
  <si>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</si>
  <si>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</si>
  <si>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</si>
  <si>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</si>
  <si>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</si>
  <si>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</si>
  <si>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</si>
  <si>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</si>
  <si>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</si>
  <si>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</si>
  <si>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</si>
  <si>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</si>
  <si>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</si>
  <si>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</si>
  <si>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</si>
  <si>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</si>
  <si>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</si>
  <si>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</si>
  <si>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</si>
  <si>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</si>
  <si>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</si>
  <si>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</si>
  <si>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</si>
  <si>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</si>
  <si>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</si>
  <si>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</si>
  <si>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</si>
  <si>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</si>
  <si>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</si>
  <si>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</si>
  <si>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</si>
  <si>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</si>
  <si>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</si>
  <si>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</si>
  <si>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</si>
  <si>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</si>
  <si>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</si>
  <si>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</si>
  <si>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</si>
  <si>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</si>
  <si>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</si>
  <si>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</si>
  <si>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</si>
  <si>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</si>
  <si>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</si>
  <si>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</si>
  <si>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</si>
  <si>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</si>
  <si>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</si>
  <si>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</si>
  <si>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</si>
  <si>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</si>
  <si>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</si>
  <si>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</si>
  <si>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</si>
  <si>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</si>
  <si>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</si>
  <si>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</si>
  <si>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</si>
  <si>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</si>
  <si>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</si>
  <si>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</si>
  <si>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</si>
  <si>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</si>
  <si>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</si>
  <si>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</si>
  <si>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</si>
  <si>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</si>
  <si>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</si>
  <si>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</si>
  <si>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</si>
  <si>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</si>
  <si>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</si>
  <si>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</si>
  <si>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</si>
  <si>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</si>
  <si>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</si>
  <si>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</si>
  <si>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</si>
  <si>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</si>
  <si>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</si>
  <si>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</si>
  <si>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</si>
  <si>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</si>
  <si>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</si>
  <si>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</si>
  <si>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</si>
  <si>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</si>
  <si>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</si>
  <si>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</si>
  <si>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</si>
  <si>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</si>
  <si>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</si>
  <si>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</si>
  <si>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</si>
  <si>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</si>
  <si>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</si>
  <si>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</si>
  <si>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</si>
  <si>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</si>
  <si>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</si>
  <si>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</si>
  <si>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</si>
  <si>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</si>
  <si>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</si>
  <si>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</si>
  <si>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</si>
  <si>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</si>
  <si>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</si>
  <si>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</si>
  <si>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</si>
  <si>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</si>
  <si>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</si>
  <si>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</si>
  <si>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</si>
  <si>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</si>
  <si>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</si>
  <si>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</si>
  <si>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</si>
  <si>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</si>
  <si>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</si>
  <si>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</si>
  <si>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</si>
  <si>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</si>
  <si>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</si>
  <si>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</si>
  <si>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</si>
  <si>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</si>
  <si>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</si>
  <si>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</si>
  <si>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</si>
  <si>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</si>
  <si>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</si>
  <si>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</si>
  <si>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</si>
  <si>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</si>
  <si>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</si>
  <si>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</si>
  <si>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</si>
  <si>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</si>
  <si>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</si>
  <si>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</si>
  <si>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</si>
  <si>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</si>
  <si>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</si>
  <si>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</si>
  <si>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</si>
  <si>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</si>
  <si>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</si>
  <si>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</si>
  <si>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</si>
  <si>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</si>
  <si>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</si>
  <si>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</si>
  <si>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</si>
  <si>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</si>
  <si>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</si>
  <si>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</si>
  <si>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</si>
  <si>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</si>
  <si>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</si>
  <si>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</si>
  <si>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</si>
  <si>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</si>
  <si>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</si>
  <si>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</si>
  <si>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</si>
  <si>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</si>
  <si>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</si>
  <si>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</si>
  <si>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</si>
  <si>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</si>
  <si>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</si>
  <si>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</si>
  <si>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</si>
  <si>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</si>
  <si>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</si>
  <si>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</si>
  <si>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</si>
  <si>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</si>
  <si>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</si>
  <si>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</si>
  <si>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</si>
  <si>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</si>
  <si>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</si>
  <si>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</si>
  <si>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</si>
  <si>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</si>
  <si>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</si>
  <si>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</si>
  <si>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</si>
  <si>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</si>
  <si>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</si>
  <si>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</si>
  <si>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</si>
  <si>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</si>
  <si>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</si>
  <si>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</si>
  <si>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</si>
  <si>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</si>
  <si>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</si>
  <si>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</si>
  <si>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</si>
  <si>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</si>
  <si>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</si>
  <si>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</si>
  <si>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</si>
  <si>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</si>
  <si>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</si>
  <si>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</si>
  <si>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</si>
  <si>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</si>
  <si>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</si>
  <si>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</si>
  <si>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</si>
  <si>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</si>
  <si>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</si>
  <si>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</si>
  <si>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</si>
  <si>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</si>
  <si>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</si>
  <si>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</si>
  <si>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</si>
  <si>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</si>
  <si>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</si>
  <si>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</si>
  <si>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</si>
  <si>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</si>
  <si>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</si>
  <si>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</si>
  <si>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</si>
  <si>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</si>
  <si>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</si>
  <si>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</si>
  <si>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</si>
  <si>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</si>
  <si>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</si>
  <si>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</si>
  <si>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</si>
  <si>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</si>
  <si>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</si>
  <si>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</si>
  <si>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</si>
  <si>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</si>
  <si>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</si>
  <si>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</si>
  <si>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</si>
  <si>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</si>
  <si>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</si>
  <si>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</si>
  <si>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</si>
  <si>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</si>
  <si>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</si>
  <si>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</si>
  <si>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</si>
  <si>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</si>
  <si>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</si>
  <si>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</si>
  <si>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</si>
  <si>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</si>
  <si>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</si>
  <si>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</si>
  <si>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</si>
  <si>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</si>
  <si>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</si>
  <si>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</si>
  <si>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</si>
  <si>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</si>
  <si>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</si>
  <si>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</si>
  <si>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</si>
  <si>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</si>
  <si>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</si>
  <si>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</si>
  <si>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</si>
  <si>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</si>
  <si>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</si>
  <si>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</si>
  <si>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</si>
  <si>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</si>
  <si>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</si>
  <si>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</si>
  <si>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</si>
  <si>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</si>
  <si>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</si>
  <si>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</si>
  <si>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</si>
  <si>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</si>
  <si>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</si>
  <si>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</si>
  <si>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</si>
  <si>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</si>
  <si>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</si>
  <si>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</si>
  <si>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</si>
  <si>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</si>
  <si>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</si>
  <si>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</si>
  <si>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</si>
  <si>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</si>
  <si>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</si>
  <si>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</si>
  <si>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</si>
  <si>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</si>
  <si>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</si>
  <si>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</si>
  <si>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</si>
  <si>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</si>
  <si>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</si>
  <si>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</si>
  <si>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</si>
  <si>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</si>
  <si>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</si>
  <si>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</si>
  <si>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</si>
  <si>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</si>
  <si>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</si>
  <si>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</si>
  <si>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</si>
  <si>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</si>
  <si>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</si>
  <si>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</si>
  <si>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</si>
  <si>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</si>
  <si>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</si>
  <si>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</si>
  <si>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</si>
  <si>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</si>
  <si>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</si>
  <si>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</si>
  <si>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</si>
  <si>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</si>
  <si>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</si>
  <si>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</si>
  <si>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</si>
  <si>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</si>
  <si>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</si>
  <si>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</si>
  <si>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</si>
  <si>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</si>
  <si>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</si>
  <si>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</si>
  <si>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</si>
  <si>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</si>
  <si>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</si>
  <si>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</si>
  <si>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</si>
  <si>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</si>
  <si>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</si>
  <si>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</si>
  <si>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</si>
  <si>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</si>
  <si>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</si>
  <si>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</si>
  <si>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</si>
  <si>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</si>
  <si>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</si>
  <si>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</si>
  <si>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</si>
  <si>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</si>
  <si>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</si>
  <si>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</si>
  <si>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</si>
  <si>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</si>
  <si>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</si>
  <si>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</si>
  <si>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</si>
  <si>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</si>
  <si>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</si>
  <si>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</si>
  <si>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</si>
  <si>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</si>
  <si>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</si>
  <si>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</si>
  <si>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</si>
  <si>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</si>
  <si>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</si>
  <si>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</si>
  <si>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</si>
  <si>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</si>
  <si>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</si>
  <si>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</si>
  <si>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</si>
  <si>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</si>
  <si>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</si>
  <si>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</si>
  <si>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</si>
  <si>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</si>
  <si>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</si>
  <si>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</si>
  <si>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</si>
  <si>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</si>
  <si>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</si>
  <si>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</si>
  <si>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</si>
  <si>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</si>
  <si>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</si>
  <si>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</si>
  <si>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</si>
  <si>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</si>
  <si>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</si>
  <si>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</si>
  <si>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</si>
  <si>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</si>
  <si>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</si>
  <si>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</si>
  <si>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</si>
  <si>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</si>
  <si>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</si>
  <si>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</si>
  <si>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</si>
  <si>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</si>
  <si>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</si>
  <si>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</si>
  <si>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</si>
  <si>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</si>
  <si>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</si>
  <si>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</si>
  <si>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</si>
  <si>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</si>
  <si>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</si>
  <si>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</si>
  <si>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</si>
  <si>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</si>
  <si>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</si>
  <si>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</si>
  <si>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</si>
  <si>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</si>
  <si>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</si>
  <si>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</si>
  <si>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</si>
  <si>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</si>
  <si>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</si>
  <si>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</si>
  <si>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</si>
  <si>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</si>
  <si>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</si>
  <si>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</si>
  <si>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</si>
  <si>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</si>
  <si>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</si>
  <si>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</si>
  <si>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</si>
  <si>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</si>
  <si>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</si>
  <si>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</si>
  <si>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</si>
  <si>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</si>
  <si>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</si>
  <si>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</si>
  <si>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</si>
  <si>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</si>
  <si>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</si>
  <si>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</si>
  <si>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</si>
  <si>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</si>
  <si>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</si>
  <si>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</si>
  <si>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</si>
  <si>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</si>
  <si>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</si>
  <si>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</si>
  <si>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</si>
  <si>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</si>
  <si>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</si>
  <si>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</si>
  <si>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</si>
  <si>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</si>
  <si>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</si>
  <si>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</si>
  <si>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</si>
  <si>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</si>
  <si>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</si>
  <si>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</si>
  <si>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</si>
  <si>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</si>
  <si>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</si>
  <si>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</si>
  <si>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</si>
  <si>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</si>
  <si>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</si>
  <si>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</si>
  <si>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</si>
  <si>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</si>
  <si>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</si>
  <si>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</si>
  <si>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</si>
  <si>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</si>
  <si>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</si>
  <si>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</si>
  <si>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</si>
  <si>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</si>
  <si>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</si>
  <si>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</si>
  <si>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</si>
  <si>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</si>
  <si>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</si>
  <si>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</si>
  <si>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</si>
  <si>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</si>
  <si>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</si>
  <si>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</si>
  <si>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</si>
  <si>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</si>
  <si>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</si>
  <si>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</si>
  <si>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</si>
  <si>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</si>
  <si>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</si>
  <si>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</si>
  <si>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</si>
  <si>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</si>
  <si>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</si>
  <si>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</si>
  <si>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</si>
  <si>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</si>
  <si>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</si>
  <si>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</si>
  <si>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</si>
  <si>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</si>
  <si>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</si>
  <si>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</si>
  <si>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</si>
  <si>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</si>
  <si>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</si>
  <si>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</si>
  <si>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</si>
  <si>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</si>
  <si>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</si>
  <si>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</si>
  <si>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</si>
  <si>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</si>
  <si>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</si>
  <si>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</si>
  <si>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</si>
  <si>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</si>
  <si>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</si>
  <si>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</si>
  <si>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</si>
  <si>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</si>
  <si>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</si>
  <si>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</si>
  <si>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</si>
  <si>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</si>
  <si>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</si>
  <si>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</si>
  <si>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</si>
  <si>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</si>
  <si>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</si>
  <si>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</si>
  <si>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</si>
  <si>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</si>
  <si>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</si>
  <si>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</si>
  <si>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</si>
  <si>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</si>
  <si>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</si>
  <si>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</si>
  <si>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</si>
  <si>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</si>
  <si>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</si>
  <si>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</si>
  <si>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</si>
  <si>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</si>
  <si>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</si>
  <si>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</si>
  <si>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</si>
  <si>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</si>
  <si>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</si>
  <si>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</si>
  <si>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</si>
  <si>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</si>
  <si>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</si>
  <si>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</si>
  <si>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</si>
  <si>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</si>
  <si>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</si>
  <si>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</si>
  <si>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</si>
  <si>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</si>
  <si>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</si>
  <si>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</si>
  <si>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</si>
  <si>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</si>
  <si>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</si>
  <si>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</si>
  <si>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</si>
  <si>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</si>
  <si>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</si>
  <si>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</si>
  <si>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</si>
  <si>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</si>
  <si>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</si>
  <si>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</si>
  <si>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</si>
  <si>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</si>
  <si>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</si>
  <si>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</si>
  <si>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</si>
  <si>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</si>
  <si>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</si>
  <si>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</si>
  <si>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</si>
  <si>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</si>
  <si>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</si>
  <si>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</si>
  <si>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</si>
  <si>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</si>
  <si>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</si>
  <si>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</si>
  <si>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</si>
  <si>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</si>
  <si>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</si>
  <si>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</si>
  <si>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</si>
  <si>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</si>
  <si>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</si>
  <si>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</si>
  <si>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</si>
  <si>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</si>
  <si>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</si>
  <si>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</si>
  <si>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</si>
  <si>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</si>
  <si>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</si>
  <si>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</si>
  <si>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</si>
  <si>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</si>
  <si>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</si>
  <si>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</si>
  <si>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</si>
  <si>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</si>
  <si>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</si>
  <si>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</si>
  <si>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</si>
  <si>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</si>
  <si>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</si>
  <si>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</si>
  <si>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</si>
  <si>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</si>
  <si>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</si>
  <si>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</si>
  <si>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</si>
  <si>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</si>
  <si>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</si>
  <si>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</si>
  <si>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</si>
  <si>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</si>
  <si>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</si>
  <si>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</si>
  <si>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</si>
  <si>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</si>
  <si>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</si>
  <si>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</si>
  <si>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</si>
  <si>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</si>
  <si>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</si>
  <si>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</si>
  <si>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</si>
  <si>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</si>
  <si>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</si>
  <si>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</si>
  <si>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</si>
  <si>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</si>
  <si>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</si>
  <si>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</si>
  <si>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</si>
  <si>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</si>
  <si>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</si>
  <si>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</si>
  <si>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</si>
  <si>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</si>
  <si>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</si>
  <si>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</si>
  <si>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</si>
  <si>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</si>
  <si>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</si>
  <si>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</si>
  <si>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</si>
  <si>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</si>
  <si>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</si>
  <si>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</si>
  <si>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</si>
  <si>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</si>
  <si>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</si>
  <si>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</si>
  <si>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</si>
  <si>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</si>
  <si>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</si>
  <si>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</si>
  <si>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</si>
  <si>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</si>
  <si>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</si>
  <si>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</si>
  <si>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</si>
  <si>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</si>
  <si>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</si>
  <si>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</si>
  <si>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</si>
  <si>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</si>
  <si>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</si>
  <si>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</si>
  <si>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</si>
  <si>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</si>
  <si>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</si>
  <si>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</si>
  <si>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</si>
  <si>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</si>
  <si>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</si>
  <si>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</si>
  <si>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</si>
  <si>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</si>
  <si>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</si>
  <si>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</si>
  <si>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</si>
  <si>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</si>
  <si>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</si>
  <si>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</si>
  <si>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</si>
  <si>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</si>
  <si>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</si>
  <si>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</si>
  <si>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</si>
  <si>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</si>
  <si>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</si>
  <si>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</si>
  <si>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</si>
  <si>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</si>
  <si>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</si>
  <si>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</si>
  <si>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</si>
  <si>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</si>
  <si>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</si>
  <si>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</si>
  <si>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</si>
  <si>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</si>
  <si>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</si>
  <si>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</si>
  <si>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</si>
  <si>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</si>
  <si>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</si>
  <si>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</si>
  <si>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</si>
  <si>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</si>
  <si>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</si>
  <si>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</si>
  <si>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</si>
  <si>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</si>
  <si>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</si>
  <si>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</si>
  <si>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</si>
  <si>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</si>
  <si>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</si>
  <si>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</si>
  <si>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</si>
  <si>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</si>
  <si>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</si>
  <si>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</si>
  <si>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</si>
  <si>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</si>
  <si>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</si>
  <si>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</si>
  <si>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</si>
  <si>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</si>
  <si>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</si>
  <si>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</si>
  <si>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</si>
  <si>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</si>
  <si>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</si>
  <si>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</si>
  <si>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</si>
  <si>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</si>
  <si>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</si>
  <si>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</si>
  <si>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</si>
  <si>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</si>
  <si>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</si>
  <si>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</si>
  <si>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</si>
  <si>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</si>
  <si>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</si>
  <si>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</si>
  <si>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</si>
  <si>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</si>
  <si>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</si>
  <si>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</si>
  <si>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</si>
  <si>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</si>
  <si>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</si>
  <si>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</si>
  <si>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</si>
  <si>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</si>
  <si>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</si>
  <si>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</si>
  <si>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</si>
  <si>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</si>
  <si>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</si>
  <si>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</si>
  <si>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</si>
  <si>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</si>
  <si>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</si>
  <si>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</si>
  <si>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</si>
  <si>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</si>
  <si>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</si>
  <si>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</si>
  <si>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</si>
  <si>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</si>
  <si>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</si>
  <si>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</si>
  <si>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</si>
  <si>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</si>
  <si>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</si>
  <si>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</si>
  <si>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</si>
  <si>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</si>
  <si>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</si>
  <si>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</si>
  <si>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</si>
  <si>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</si>
  <si>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</si>
  <si>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</si>
  <si>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</si>
  <si>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</si>
  <si>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</si>
  <si>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</si>
  <si>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</si>
  <si>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</si>
  <si>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</si>
  <si>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</si>
  <si>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</si>
  <si>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</si>
  <si>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</si>
  <si>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</si>
  <si>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</si>
  <si>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</si>
  <si>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</si>
  <si>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</si>
  <si>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</si>
  <si>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</si>
  <si>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</si>
  <si>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</si>
  <si>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</si>
  <si>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</si>
  <si>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</si>
  <si>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</si>
  <si>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</si>
  <si>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</si>
  <si>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</si>
  <si>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</si>
  <si>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</si>
  <si>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</si>
  <si>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</si>
  <si>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</si>
  <si>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</si>
  <si>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</si>
  <si>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</si>
  <si>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</si>
  <si>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</si>
  <si>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</si>
  <si>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</si>
  <si>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</si>
  <si>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</si>
  <si>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</si>
  <si>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</si>
  <si>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</si>
  <si>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</si>
  <si>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</si>
  <si>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</si>
  <si>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</si>
  <si>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</si>
  <si>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</si>
  <si>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</si>
  <si>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</si>
  <si>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</si>
  <si>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</si>
  <si>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</si>
  <si>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</si>
  <si>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</si>
  <si>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</si>
  <si>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</si>
  <si>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</si>
  <si>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</si>
  <si>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</si>
  <si>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</si>
  <si>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</si>
  <si>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</si>
  <si>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</si>
  <si>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</si>
  <si>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</si>
  <si>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</si>
  <si>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</si>
  <si>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</si>
  <si>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</si>
  <si>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</si>
  <si>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</si>
  <si>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</si>
  <si>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</si>
  <si>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</si>
  <si>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</si>
  <si>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</si>
  <si>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</si>
  <si>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</si>
  <si>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</si>
  <si>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</si>
  <si>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</si>
  <si>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</si>
  <si>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</si>
  <si>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</si>
  <si>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</si>
  <si>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</si>
  <si>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</si>
  <si>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</si>
  <si>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</si>
  <si>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</si>
  <si>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</si>
  <si>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</si>
  <si>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</si>
  <si>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</si>
  <si>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</si>
  <si>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</si>
  <si>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</si>
  <si>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</si>
  <si>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</si>
  <si>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</si>
  <si>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</si>
  <si>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</si>
  <si>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</si>
  <si>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</si>
  <si>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</si>
  <si>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</si>
  <si>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</si>
  <si>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</si>
  <si>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</si>
  <si>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</si>
  <si>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</si>
  <si>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</si>
  <si>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</si>
  <si>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</si>
  <si>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</si>
  <si>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</si>
  <si>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</si>
  <si>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</si>
  <si>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</si>
  <si>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</si>
  <si>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</si>
  <si>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</si>
  <si>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</si>
  <si>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</si>
  <si>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</si>
  <si>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</si>
  <si>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</si>
  <si>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</si>
  <si>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</si>
  <si>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</si>
  <si>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</si>
  <si>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</si>
  <si>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</si>
  <si>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</si>
  <si>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</si>
  <si>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</si>
  <si>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</si>
  <si>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</si>
  <si>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</si>
  <si>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</si>
  <si>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</si>
  <si>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</si>
  <si>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</si>
  <si>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</si>
  <si>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</si>
  <si>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</si>
  <si>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</si>
  <si>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</si>
  <si>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</si>
  <si>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</si>
  <si>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</si>
  <si>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</si>
  <si>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</si>
  <si>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</si>
  <si>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</si>
  <si>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</si>
  <si>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</si>
  <si>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</si>
  <si>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</si>
  <si>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</si>
  <si>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</si>
  <si>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</si>
  <si>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</si>
  <si>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</si>
  <si>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</si>
  <si>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</si>
  <si>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</si>
  <si>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</si>
  <si>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</si>
  <si>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</si>
  <si>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</si>
  <si>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</si>
  <si>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</si>
  <si>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</si>
  <si>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</si>
  <si>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</si>
  <si>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</si>
  <si>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</si>
  <si>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</si>
  <si>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</si>
  <si>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</si>
  <si>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</si>
  <si>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</si>
  <si>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</si>
  <si>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</si>
  <si>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</si>
  <si>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</si>
  <si>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</si>
  <si>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</si>
  <si>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</si>
  <si>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</si>
  <si>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</si>
  <si>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</si>
  <si>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</si>
  <si>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</si>
  <si>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</si>
  <si>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</si>
  <si>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</si>
  <si>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</si>
  <si>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</si>
  <si>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</si>
  <si>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</si>
  <si>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</si>
  <si>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</si>
  <si>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</si>
  <si>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</si>
  <si>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</si>
  <si>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</si>
  <si>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</si>
  <si>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</si>
  <si>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</si>
  <si>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</si>
  <si>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</si>
  <si>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</si>
  <si>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</si>
  <si>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</si>
  <si>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</si>
  <si>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</si>
  <si>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</si>
  <si>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</si>
  <si>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</si>
  <si>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</si>
  <si>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</si>
  <si>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</si>
  <si>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</si>
  <si>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</si>
  <si>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</si>
  <si>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</si>
  <si>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</si>
  <si>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</si>
  <si>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</si>
  <si>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</si>
  <si>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</si>
  <si>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</si>
  <si>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</si>
  <si>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</si>
  <si>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</si>
  <si>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</si>
  <si>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</si>
  <si>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</si>
  <si>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</si>
  <si>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</si>
  <si>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</si>
  <si>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</si>
  <si>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</si>
  <si>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</si>
  <si>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</si>
  <si>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</si>
  <si>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</si>
  <si>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</si>
  <si>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</si>
  <si>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</si>
  <si>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</si>
  <si>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</si>
  <si>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</si>
  <si>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</si>
  <si>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</si>
  <si>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</si>
  <si>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</si>
  <si>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</si>
  <si>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</si>
  <si>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</si>
  <si>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</si>
  <si>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</si>
  <si>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</si>
  <si>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</si>
  <si>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</si>
  <si>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</si>
  <si>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</si>
  <si>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</si>
  <si>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</si>
  <si>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</si>
  <si>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</si>
  <si>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</si>
  <si>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</si>
  <si>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</si>
  <si>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</si>
  <si>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</si>
  <si>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</si>
  <si>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</si>
  <si>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</si>
  <si>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</si>
  <si>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</si>
  <si>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</si>
  <si>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</si>
  <si>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</si>
  <si>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</si>
  <si>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</si>
  <si>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</si>
  <si>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</si>
  <si>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</si>
  <si>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</si>
  <si>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</si>
  <si>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</si>
  <si>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</si>
  <si>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</si>
  <si>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</si>
  <si>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</si>
  <si>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</si>
  <si>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</si>
  <si>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</si>
  <si>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</si>
  <si>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</si>
  <si>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</si>
  <si>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</si>
  <si>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</si>
  <si>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</si>
  <si>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</si>
  <si>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</si>
  <si>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</si>
  <si>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</si>
  <si>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</si>
  <si>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</si>
  <si>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</si>
  <si>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</si>
  <si>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</si>
  <si>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</si>
  <si>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</si>
  <si>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</si>
  <si>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</si>
  <si>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</si>
  <si>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</si>
  <si>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</si>
  <si>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</si>
  <si>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</si>
  <si>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</si>
  <si>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</si>
  <si>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</si>
  <si>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</si>
  <si>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</si>
  <si>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</si>
  <si>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</si>
  <si>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</si>
  <si>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</si>
  <si>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</si>
  <si>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</si>
  <si>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</si>
  <si>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</si>
  <si>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</si>
  <si>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</si>
  <si>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</si>
  <si>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</si>
  <si>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</si>
  <si>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</si>
  <si>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</si>
  <si>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</si>
  <si>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</si>
  <si>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</si>
  <si>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</si>
  <si>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</si>
  <si>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</si>
  <si>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</si>
  <si>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</si>
  <si>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</si>
  <si>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</si>
  <si>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</si>
  <si>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</si>
  <si>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</si>
  <si>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</si>
  <si>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</si>
  <si>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</si>
  <si>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</si>
  <si>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</si>
  <si>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</si>
  <si>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</si>
  <si>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</si>
  <si>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</si>
  <si>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</si>
  <si>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</si>
  <si>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</si>
  <si>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</si>
  <si>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</si>
  <si>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</si>
  <si>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</si>
  <si>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</si>
  <si>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</si>
  <si>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</si>
  <si>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</si>
  <si>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</si>
  <si>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</si>
  <si>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</si>
  <si>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</si>
  <si>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</si>
  <si>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</si>
  <si>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</si>
  <si>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</si>
  <si>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</si>
  <si>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</si>
  <si>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</si>
  <si>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</si>
  <si>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</si>
  <si>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</si>
  <si>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</si>
  <si>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</si>
  <si>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</si>
  <si>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</si>
  <si>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</si>
  <si>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</si>
  <si>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</si>
  <si>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</si>
  <si>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</si>
  <si>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</si>
  <si>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</si>
  <si>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</si>
  <si>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</si>
  <si>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</si>
  <si>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</si>
  <si>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</si>
  <si>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</si>
  <si>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</si>
  <si>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</si>
  <si>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</si>
  <si>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</si>
  <si>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</si>
  <si>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</si>
  <si>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</si>
  <si>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</si>
  <si>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</si>
  <si>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</si>
  <si>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</si>
  <si>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</si>
  <si>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</si>
  <si>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</si>
  <si>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</si>
  <si>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</si>
  <si>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</si>
  <si>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</si>
  <si>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</si>
  <si>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</si>
  <si>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</si>
  <si>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</si>
  <si>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</si>
  <si>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</si>
  <si>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</si>
  <si>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</si>
  <si>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</si>
  <si>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</si>
  <si>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</si>
  <si>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</si>
  <si>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</si>
  <si>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</si>
  <si>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</si>
  <si>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</si>
  <si>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</si>
  <si>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</si>
  <si>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</si>
  <si>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</si>
  <si>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</si>
  <si>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</si>
  <si>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</si>
  <si>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</si>
  <si>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</si>
  <si>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</si>
  <si>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</si>
  <si>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</si>
  <si>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</si>
  <si>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</si>
  <si>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</si>
  <si>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</si>
  <si>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</si>
  <si>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</si>
  <si>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</si>
  <si>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</si>
  <si>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</si>
  <si>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</si>
  <si>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</si>
  <si>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</si>
  <si>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</si>
  <si>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</si>
  <si>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</si>
  <si>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</si>
  <si>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</si>
  <si>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</si>
  <si>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</si>
  <si>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</si>
  <si>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</si>
  <si>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</si>
  <si>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</si>
  <si>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</si>
  <si>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</si>
  <si>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</si>
  <si>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</si>
  <si>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</si>
  <si>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</si>
  <si>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</si>
  <si>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</si>
  <si>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</si>
  <si>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</si>
  <si>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</si>
  <si>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</si>
  <si>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</si>
  <si>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</si>
  <si>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</si>
  <si>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</si>
  <si>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</si>
  <si>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</si>
  <si>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</si>
  <si>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</si>
  <si>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</si>
  <si>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</si>
  <si>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</si>
  <si>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</si>
  <si>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</si>
  <si>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</si>
  <si>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</si>
  <si>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</si>
  <si>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</si>
  <si>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</si>
  <si>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</si>
  <si>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</si>
  <si>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</si>
  <si>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</si>
  <si>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</si>
  <si>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</si>
  <si>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</si>
  <si>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</si>
  <si>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</si>
  <si>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</si>
  <si>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</si>
  <si>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</si>
  <si>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</si>
  <si>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</si>
  <si>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</si>
  <si>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</si>
  <si>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</si>
  <si>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</si>
  <si>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</si>
  <si>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</si>
  <si>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</si>
  <si>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</si>
  <si>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</si>
  <si>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</si>
  <si>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</si>
  <si>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</si>
  <si>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</si>
  <si>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</si>
  <si>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</si>
  <si>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</si>
  <si>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</si>
  <si>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</si>
  <si>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</si>
  <si>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</si>
  <si>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</si>
  <si>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</si>
  <si>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</si>
  <si>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</si>
  <si>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</si>
  <si>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</si>
  <si>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</si>
  <si>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</si>
  <si>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</si>
  <si>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</si>
  <si>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</si>
  <si>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</si>
  <si>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</si>
  <si>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</si>
  <si>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</si>
  <si>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</si>
  <si>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</si>
  <si>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</si>
  <si>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</si>
  <si>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</si>
  <si>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</si>
  <si>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</si>
  <si>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</si>
  <si>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</si>
  <si>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</si>
  <si>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</si>
  <si>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</si>
  <si>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</si>
  <si>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</si>
  <si>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</si>
  <si>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</si>
  <si>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</si>
  <si>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</si>
  <si>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</si>
  <si>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</si>
  <si>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</si>
  <si>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</si>
  <si>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</si>
  <si>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</si>
  <si>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</si>
  <si>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</si>
  <si>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</si>
  <si>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</si>
  <si>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</si>
  <si>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</si>
  <si>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</si>
  <si>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</si>
  <si>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</si>
  <si>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</si>
  <si>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</si>
  <si>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</si>
  <si>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</si>
  <si>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</si>
  <si>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</si>
  <si>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</si>
  <si>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</si>
  <si>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</si>
  <si>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</si>
  <si>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</si>
  <si>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</si>
  <si>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</si>
  <si>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</si>
  <si>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</si>
  <si>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</si>
  <si>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</si>
  <si>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</si>
  <si>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</si>
  <si>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</si>
  <si>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</si>
  <si>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</si>
  <si>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</si>
  <si>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</si>
  <si>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</si>
  <si>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</si>
  <si>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</si>
  <si>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</si>
  <si>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</si>
  <si>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</si>
  <si>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</si>
  <si>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</si>
  <si>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</si>
  <si>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</si>
  <si>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</si>
  <si>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</si>
  <si>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</si>
  <si>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</si>
  <si>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</si>
  <si>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</si>
  <si>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</si>
  <si>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</si>
  <si>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</si>
  <si>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</si>
  <si>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</si>
  <si>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</si>
  <si>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</si>
  <si>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</si>
  <si>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</si>
  <si>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</si>
  <si>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</si>
  <si>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</si>
  <si>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</si>
  <si>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</si>
  <si>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</si>
  <si>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</si>
  <si>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</si>
  <si>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</si>
  <si>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</si>
  <si>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</si>
  <si>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</si>
  <si>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</si>
  <si>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</si>
  <si>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</si>
  <si>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</si>
  <si>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</si>
  <si>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</si>
  <si>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</si>
  <si>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</si>
  <si>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</si>
  <si>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</si>
  <si>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</si>
  <si>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</si>
  <si>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</si>
  <si>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</si>
  <si>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</si>
  <si>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</si>
  <si>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</si>
  <si>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</si>
  <si>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</si>
  <si>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</si>
  <si>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</si>
  <si>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</si>
  <si>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</si>
  <si>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</si>
  <si>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</si>
  <si>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</si>
  <si>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</si>
  <si>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</si>
  <si>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</si>
  <si>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</si>
  <si>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</si>
  <si>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</si>
  <si>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</si>
  <si>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</si>
  <si>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</si>
  <si>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</si>
  <si>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</si>
  <si>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</si>
  <si>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</si>
  <si>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</si>
  <si>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</si>
  <si>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</si>
  <si>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</si>
  <si>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</si>
  <si>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</si>
  <si>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</si>
  <si>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</si>
  <si>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</si>
  <si>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</si>
  <si>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</si>
  <si>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</si>
  <si>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</si>
  <si>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</si>
  <si>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</si>
  <si>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</si>
  <si>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</si>
  <si>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</si>
  <si>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</si>
  <si>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</si>
  <si>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</si>
  <si>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</si>
  <si>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</si>
  <si>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</si>
  <si>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</si>
  <si>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</si>
  <si>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</si>
  <si>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</si>
  <si>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</si>
  <si>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</si>
  <si>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</si>
  <si>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</si>
  <si>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</si>
  <si>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</si>
  <si>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</si>
  <si>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</si>
  <si>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</si>
  <si>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</si>
  <si>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</si>
  <si>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</si>
  <si>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</si>
  <si>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</si>
  <si>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</si>
  <si>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</si>
  <si>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</si>
  <si>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</si>
  <si>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</si>
  <si>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</si>
  <si>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</si>
  <si>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</si>
  <si>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</si>
  <si>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</si>
  <si>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</si>
  <si>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</si>
  <si>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</si>
  <si>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</si>
  <si>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</si>
  <si>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</si>
  <si>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</si>
  <si>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</si>
  <si>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</si>
  <si>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</si>
  <si>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</si>
  <si>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</si>
  <si>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</si>
  <si>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</si>
  <si>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</si>
  <si>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</si>
  <si>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</si>
  <si>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</si>
  <si>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</si>
  <si>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</si>
  <si>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</si>
  <si>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</si>
  <si>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</si>
  <si>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</si>
  <si>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</si>
  <si>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</si>
  <si>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</si>
  <si>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</si>
  <si>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</si>
  <si>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</si>
  <si>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</si>
  <si>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</si>
  <si>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</si>
  <si>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</si>
  <si>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</si>
  <si>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</si>
  <si>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</si>
  <si>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</si>
  <si>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</si>
  <si>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</si>
  <si>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</si>
  <si>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</si>
  <si>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</si>
  <si>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</si>
  <si>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</si>
  <si>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</si>
  <si>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</si>
  <si>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</si>
  <si>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</si>
  <si>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</si>
  <si>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</si>
  <si>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</si>
  <si>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</si>
  <si>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</si>
  <si>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</si>
  <si>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</si>
  <si>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</si>
  <si>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</si>
  <si>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</si>
  <si>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</si>
  <si>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</si>
  <si>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</si>
  <si>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</si>
  <si>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</si>
  <si>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</si>
  <si>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</si>
  <si>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</si>
  <si>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</si>
  <si>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</si>
  <si>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</si>
  <si>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</si>
  <si>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</si>
  <si>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</si>
  <si>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</si>
  <si>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</si>
  <si>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</si>
  <si>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</si>
  <si>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</si>
  <si>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</si>
  <si>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</si>
  <si>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</si>
  <si>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</si>
  <si>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</si>
  <si>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</si>
  <si>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</si>
  <si>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</si>
  <si>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</si>
  <si>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</si>
  <si>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</si>
  <si>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</si>
  <si>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</si>
  <si>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</si>
  <si>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</si>
  <si>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</si>
  <si>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</si>
  <si>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</si>
  <si>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</si>
  <si>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</si>
  <si>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</si>
  <si>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</si>
  <si>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</si>
  <si>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</si>
  <si>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</si>
  <si>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</si>
  <si>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</si>
  <si>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</si>
  <si>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</si>
  <si>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</si>
  <si>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</si>
  <si>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</si>
  <si>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</si>
  <si>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</si>
  <si>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</si>
  <si>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</si>
  <si>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</si>
  <si>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</si>
  <si>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</si>
  <si>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</si>
  <si>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</si>
  <si>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</si>
  <si>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</si>
  <si>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</si>
  <si>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</si>
  <si>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</si>
  <si>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</si>
  <si>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</si>
  <si>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</si>
  <si>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</si>
  <si>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</si>
  <si>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</si>
  <si>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</si>
  <si>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</si>
  <si>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</si>
  <si>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</si>
  <si>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</si>
  <si>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</si>
  <si>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</si>
  <si>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</si>
  <si>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</si>
  <si>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</si>
  <si>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</si>
  <si>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</si>
  <si>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</si>
  <si>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</si>
  <si>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</si>
  <si>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</si>
  <si>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</si>
  <si>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</si>
  <si>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</si>
  <si>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</si>
  <si>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</si>
  <si>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</si>
  <si>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</si>
  <si>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</si>
  <si>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</si>
  <si>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</si>
  <si>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</si>
  <si>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</si>
  <si>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</si>
  <si>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</si>
  <si>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</si>
  <si>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</si>
  <si>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</si>
  <si>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</si>
  <si>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</si>
  <si>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</si>
  <si>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</si>
  <si>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</si>
  <si>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</si>
  <si>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</si>
  <si>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</si>
  <si>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</si>
  <si>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</si>
  <si>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</si>
  <si>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</si>
  <si>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</si>
  <si>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</si>
  <si>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</si>
  <si>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</si>
  <si>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</si>
  <si>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</si>
  <si>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</si>
  <si>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</si>
  <si>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</si>
  <si>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</si>
  <si>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</si>
  <si>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</si>
  <si>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</si>
  <si>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</si>
  <si>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</si>
  <si>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</si>
  <si>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</si>
  <si>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</si>
  <si>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</si>
  <si>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</si>
  <si>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</si>
  <si>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</si>
  <si>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</si>
  <si>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</si>
  <si>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</si>
  <si>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</si>
  <si>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</si>
  <si>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</si>
  <si>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</si>
  <si>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</si>
  <si>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</si>
  <si>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</si>
  <si>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</si>
  <si>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</si>
  <si>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</si>
  <si>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</si>
  <si>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</si>
  <si>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</si>
  <si>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</si>
  <si>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</si>
  <si>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</si>
  <si>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</si>
  <si>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</si>
  <si>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</si>
  <si>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</si>
  <si>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</si>
  <si>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</si>
  <si>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</si>
  <si>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</si>
  <si>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</si>
  <si>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</si>
  <si>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</si>
  <si>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</si>
  <si>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</si>
  <si>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</si>
  <si>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</si>
  <si>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</si>
  <si>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</si>
  <si>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</si>
  <si>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</si>
  <si>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</si>
  <si>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</si>
  <si>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</si>
  <si>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</si>
  <si>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</si>
  <si>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</si>
  <si>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</si>
  <si>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</si>
  <si>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</si>
  <si>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</si>
  <si>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</si>
  <si>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</si>
  <si>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</si>
  <si>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</si>
  <si>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</si>
  <si>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</si>
  <si>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</si>
  <si>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</si>
  <si>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</si>
  <si>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</si>
  <si>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</si>
  <si>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</si>
  <si>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</si>
  <si>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</si>
  <si>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</si>
  <si>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</si>
  <si>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</si>
  <si>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</si>
  <si>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</si>
  <si>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</si>
  <si>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</si>
  <si>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</si>
  <si>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</si>
  <si>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</si>
  <si>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</si>
  <si>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</si>
  <si>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</si>
  <si>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</si>
  <si>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</si>
  <si>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</si>
  <si>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</si>
  <si>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</si>
  <si>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</si>
  <si>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</si>
  <si>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</si>
  <si>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</si>
  <si>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</si>
  <si>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</si>
  <si>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</si>
  <si>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</si>
  <si>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</si>
  <si>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</si>
  <si>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</si>
  <si>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</si>
  <si>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</si>
  <si>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</si>
  <si>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</si>
  <si>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</si>
  <si>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</si>
  <si>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</si>
  <si>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</si>
  <si>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</si>
  <si>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</si>
  <si>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</si>
  <si>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</si>
  <si>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</si>
  <si>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</si>
  <si>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</si>
  <si>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</si>
  <si>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</si>
  <si>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</si>
  <si>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</si>
  <si>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</si>
  <si>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</si>
  <si>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</si>
  <si>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</si>
  <si>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</si>
  <si>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</si>
  <si>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</si>
  <si>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</si>
  <si>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</si>
  <si>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</si>
  <si>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</si>
  <si>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</si>
  <si>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</si>
  <si>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</si>
  <si>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</si>
  <si>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</si>
  <si>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</si>
  <si>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</si>
  <si>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</si>
  <si>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</si>
  <si>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</si>
  <si>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</si>
  <si>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</si>
  <si>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</si>
  <si>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</si>
  <si>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</si>
  <si>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</si>
  <si>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</si>
  <si>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</si>
  <si>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</si>
  <si>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</si>
  <si>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</si>
  <si>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</si>
  <si>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</si>
  <si>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</si>
  <si>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</si>
  <si>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</si>
  <si>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</si>
  <si>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</si>
  <si>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</si>
  <si>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</si>
  <si>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</si>
  <si>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</si>
  <si>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</si>
  <si>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</si>
  <si>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</si>
  <si>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</si>
  <si>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</si>
  <si>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</si>
  <si>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</si>
  <si>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</si>
  <si>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</si>
  <si>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</si>
  <si>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</si>
  <si>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</si>
  <si>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</si>
  <si>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</si>
  <si>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</si>
  <si>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</si>
  <si>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</si>
  <si>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</si>
  <si>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</si>
  <si>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</si>
  <si>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</si>
  <si>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</si>
  <si>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</si>
  <si>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</si>
  <si>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</si>
  <si>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</si>
  <si>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</si>
  <si>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</si>
  <si>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</si>
  <si>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</si>
  <si>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</si>
  <si>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</si>
  <si>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</si>
  <si>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</si>
  <si>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</si>
  <si>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</si>
  <si>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</si>
  <si>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</si>
  <si>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</si>
  <si>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</si>
  <si>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</si>
  <si>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</si>
  <si>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</si>
  <si>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</si>
  <si>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</si>
  <si>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</si>
  <si>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</si>
  <si>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</si>
  <si>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</si>
  <si>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</si>
  <si>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</si>
  <si>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</si>
  <si>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</si>
  <si>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</si>
  <si>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</si>
  <si>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</si>
  <si>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</si>
  <si>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</si>
  <si>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</si>
  <si>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</si>
  <si>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</si>
  <si>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</si>
  <si>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</si>
  <si>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</si>
  <si>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</si>
  <si>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</si>
  <si>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</si>
  <si>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</si>
  <si>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</si>
  <si>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</si>
  <si>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</si>
  <si>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</si>
  <si>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</si>
  <si>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</si>
  <si>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</si>
  <si>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</si>
  <si>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</si>
  <si>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</si>
  <si>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</si>
  <si>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</si>
  <si>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</si>
  <si>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</si>
  <si>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</si>
  <si>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</si>
  <si>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</si>
  <si>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</si>
  <si>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</si>
  <si>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</si>
  <si>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</si>
  <si>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</si>
  <si>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</si>
  <si>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</si>
  <si>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</si>
  <si>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</si>
  <si>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</si>
  <si>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</si>
  <si>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</si>
  <si>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</si>
  <si>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</si>
  <si>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</si>
  <si>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</si>
  <si>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</si>
  <si>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</si>
  <si>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</si>
  <si>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</si>
  <si>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</si>
  <si>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</si>
  <si>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</si>
  <si>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</si>
  <si>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</si>
  <si>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</si>
  <si>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</si>
  <si>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</si>
  <si>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</si>
  <si>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</si>
  <si>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</si>
  <si>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</si>
  <si>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</si>
  <si>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</si>
  <si>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</si>
  <si>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</si>
  <si>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</si>
  <si>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</si>
  <si>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</si>
  <si>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</si>
  <si>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</si>
  <si>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</si>
  <si>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</si>
  <si>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</si>
  <si>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</si>
  <si>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</si>
  <si>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</si>
  <si>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</si>
  <si>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</si>
  <si>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</si>
  <si>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</si>
  <si>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</si>
  <si>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</si>
  <si>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</si>
  <si>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</si>
  <si>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</si>
  <si>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</si>
  <si>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</si>
  <si>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</si>
  <si>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</si>
  <si>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</si>
  <si>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</si>
  <si>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</si>
  <si>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</si>
  <si>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</si>
  <si>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</si>
  <si>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</si>
  <si>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</si>
  <si>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</si>
  <si>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</si>
  <si>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</si>
  <si>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</si>
  <si>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</si>
  <si>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</si>
  <si>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</si>
  <si>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</si>
  <si>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</si>
  <si>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</si>
  <si>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</si>
  <si>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</si>
  <si>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</si>
  <si>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</si>
  <si>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</si>
  <si>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</si>
  <si>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</si>
  <si>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</si>
  <si>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</si>
  <si>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</si>
  <si>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</si>
  <si>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</si>
  <si>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</si>
  <si>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</si>
  <si>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</si>
  <si>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</si>
  <si>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</si>
  <si>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</si>
  <si>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</si>
  <si>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</si>
  <si>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</si>
  <si>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</si>
  <si>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</si>
  <si>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</si>
  <si>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</si>
  <si>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</si>
  <si>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</si>
  <si>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</si>
  <si>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</si>
  <si>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</si>
  <si>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</si>
  <si>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</si>
  <si>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</si>
  <si>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</si>
  <si>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</si>
  <si>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</si>
  <si>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</si>
  <si>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</si>
  <si>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</si>
  <si>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</si>
  <si>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</si>
  <si>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</si>
  <si>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</si>
  <si>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</si>
  <si>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</si>
  <si>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</si>
  <si>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</si>
  <si>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</si>
  <si>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</si>
  <si>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</si>
  <si>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</si>
  <si>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</si>
  <si>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</si>
  <si>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</si>
  <si>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</si>
  <si>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</si>
  <si>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</si>
  <si>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</si>
  <si>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</si>
  <si>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</si>
  <si>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</si>
  <si>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</si>
  <si>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</si>
  <si>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</si>
  <si>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</si>
  <si>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</si>
  <si>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</si>
  <si>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</si>
  <si>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</si>
  <si>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</si>
  <si>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</si>
  <si>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</si>
  <si>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</si>
  <si>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</si>
  <si>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</si>
  <si>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</si>
  <si>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</si>
  <si>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</si>
  <si>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</si>
  <si>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</si>
  <si>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</si>
  <si>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</si>
  <si>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</si>
  <si>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</si>
  <si>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</si>
  <si>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</si>
  <si>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</si>
  <si>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</si>
  <si>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</si>
  <si>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</si>
  <si>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</si>
  <si>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</si>
  <si>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</si>
  <si>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</si>
  <si>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</si>
  <si>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</si>
  <si>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</si>
  <si>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</si>
  <si>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</si>
  <si>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</si>
  <si>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</si>
  <si>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</si>
  <si>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</si>
  <si>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</si>
  <si>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</si>
  <si>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</si>
  <si>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</si>
  <si>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</si>
  <si>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</si>
  <si>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</si>
  <si>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</si>
  <si>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</si>
  <si>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</si>
  <si>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</si>
  <si>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</si>
  <si>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</si>
  <si>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</si>
  <si>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</si>
  <si>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</si>
  <si>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</si>
  <si>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</si>
  <si>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</si>
  <si>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</si>
  <si>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</si>
  <si>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</si>
  <si>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</si>
  <si>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</si>
  <si>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</si>
  <si>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</si>
  <si>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</si>
  <si>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</si>
  <si>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</si>
  <si>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</si>
  <si>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</si>
  <si>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</si>
  <si>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</si>
  <si>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</si>
  <si>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</si>
  <si>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</si>
  <si>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</si>
  <si>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</si>
  <si>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</si>
  <si>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</si>
  <si>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</si>
  <si>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</si>
  <si>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</si>
  <si>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</si>
  <si>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</si>
  <si>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</si>
  <si>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</si>
  <si>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</si>
  <si>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</si>
  <si>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</si>
  <si>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</si>
  <si>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</si>
  <si>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</si>
  <si>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</si>
  <si>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</si>
  <si>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</si>
  <si>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</si>
  <si>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</si>
  <si>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</si>
  <si>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</si>
  <si>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</si>
  <si>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</si>
  <si>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</si>
  <si>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</si>
  <si>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</si>
  <si>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</si>
  <si>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</si>
  <si>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</si>
  <si>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</si>
  <si>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</si>
  <si>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</si>
  <si>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</si>
  <si>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</si>
  <si>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</si>
  <si>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</si>
  <si>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</si>
  <si>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</si>
  <si>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</si>
  <si>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</si>
  <si>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</si>
  <si>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</si>
  <si>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</si>
  <si>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</si>
  <si>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</si>
  <si>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</si>
  <si>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</si>
  <si>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</si>
  <si>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</si>
  <si>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</si>
  <si>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</si>
  <si>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</si>
  <si>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</si>
  <si>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</si>
  <si>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</si>
  <si>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</si>
  <si>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</si>
  <si>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</si>
  <si>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</si>
  <si>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</si>
  <si>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</si>
  <si>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</si>
  <si>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</si>
  <si>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</si>
  <si>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</si>
  <si>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</si>
  <si>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</si>
  <si>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</si>
  <si>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</si>
  <si>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</si>
  <si>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</si>
  <si>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</si>
  <si>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</si>
  <si>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</si>
  <si>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</si>
  <si>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</si>
  <si>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</si>
  <si>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</si>
  <si>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</si>
  <si>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</si>
  <si>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</si>
  <si>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</si>
  <si>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</si>
  <si>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</si>
  <si>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</si>
  <si>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</si>
  <si>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</si>
  <si>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</si>
  <si>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</si>
  <si>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</si>
  <si>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</si>
  <si>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</si>
  <si>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</si>
  <si>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</si>
  <si>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</si>
  <si>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</si>
  <si>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</si>
  <si>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</si>
  <si>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</si>
  <si>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</si>
  <si>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</si>
  <si>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</si>
  <si>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</si>
  <si>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</si>
  <si>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</si>
  <si>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</si>
  <si>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</si>
  <si>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</si>
  <si>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</si>
  <si>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</si>
  <si>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</si>
  <si>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</si>
  <si>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</si>
  <si>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</si>
  <si>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</si>
  <si>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</si>
  <si>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</si>
  <si>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</si>
  <si>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</si>
  <si>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</si>
  <si>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</si>
  <si>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</si>
  <si>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</si>
  <si>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</si>
  <si>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</si>
  <si>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</si>
  <si>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</si>
  <si>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</si>
  <si>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</si>
  <si>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</si>
  <si>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</si>
  <si>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</si>
  <si>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</si>
  <si>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</si>
  <si>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</si>
  <si>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</si>
  <si>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</si>
  <si>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</si>
  <si>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</si>
  <si>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</si>
  <si>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</si>
  <si>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</si>
  <si>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</si>
  <si>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</si>
  <si>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</si>
  <si>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</si>
  <si>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</si>
  <si>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</si>
  <si>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</si>
  <si>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</si>
  <si>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</si>
  <si>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</si>
  <si>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</si>
  <si>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</si>
  <si>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</si>
  <si>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</si>
  <si>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</si>
  <si>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</si>
  <si>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</si>
  <si>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</si>
  <si>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</si>
  <si>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</si>
  <si>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</si>
  <si>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</si>
  <si>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</si>
  <si>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</si>
  <si>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</si>
  <si>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</si>
  <si>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</si>
  <si>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</si>
  <si>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</si>
  <si>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</si>
  <si>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</si>
  <si>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</si>
  <si>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</si>
  <si>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</si>
  <si>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</si>
  <si>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</si>
  <si>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</si>
  <si>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</si>
  <si>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</si>
  <si>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</si>
  <si>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</si>
  <si>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</si>
  <si>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</si>
  <si>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</si>
  <si>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</si>
  <si>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</si>
  <si>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</si>
  <si>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</si>
  <si>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</si>
  <si>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</si>
  <si>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</si>
  <si>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</si>
  <si>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</si>
  <si>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</si>
  <si>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</si>
  <si>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</si>
  <si>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</si>
  <si>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</si>
  <si>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</si>
  <si>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</si>
  <si>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</si>
  <si>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</si>
  <si>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</si>
  <si>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</si>
  <si>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</si>
  <si>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</si>
  <si>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</si>
  <si>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</si>
  <si>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</si>
  <si>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</si>
  <si>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</si>
  <si>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</si>
  <si>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</si>
  <si>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</si>
  <si>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</si>
  <si>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</si>
  <si>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</si>
  <si>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</si>
  <si>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</si>
  <si>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</si>
  <si>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</si>
  <si>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</si>
  <si>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</si>
  <si>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</si>
  <si>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</si>
  <si>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</si>
  <si>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</si>
  <si>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</si>
  <si>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</si>
  <si>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</si>
  <si>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</si>
  <si>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</si>
  <si>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</si>
  <si>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</si>
  <si>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</si>
  <si>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</si>
  <si>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</si>
  <si>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</si>
  <si>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</si>
  <si>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</si>
  <si>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</si>
  <si>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</si>
  <si>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</si>
  <si>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</si>
  <si>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</si>
  <si>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</si>
  <si>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</si>
  <si>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</si>
  <si>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</si>
  <si>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</si>
  <si>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</si>
  <si>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</si>
  <si>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</si>
  <si>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</si>
  <si>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</si>
  <si>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</si>
  <si>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</si>
  <si>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</si>
  <si>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</si>
  <si>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</si>
  <si>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</si>
  <si>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</si>
  <si>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</si>
  <si>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</si>
  <si>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</si>
  <si>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</si>
  <si>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</si>
  <si>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</si>
  <si>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</si>
  <si>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</si>
  <si>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</si>
  <si>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</si>
  <si>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</si>
  <si>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</si>
  <si>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</si>
  <si>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</si>
  <si>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</si>
  <si>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</si>
  <si>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</si>
  <si>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</si>
  <si>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</si>
  <si>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</si>
  <si>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</si>
  <si>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</si>
  <si>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</si>
  <si>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</si>
  <si>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</si>
  <si>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</si>
  <si>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</si>
  <si>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</si>
  <si>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</si>
  <si>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</si>
  <si>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</si>
  <si>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</si>
  <si>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</si>
  <si>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</si>
  <si>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</si>
  <si>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</si>
  <si>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</si>
  <si>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</si>
  <si>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</si>
  <si>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</si>
  <si>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</si>
  <si>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</si>
  <si>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</si>
  <si>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</si>
  <si>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</si>
  <si>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</si>
  <si>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</si>
  <si>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</si>
  <si>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</si>
  <si>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</si>
  <si>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</si>
  <si>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</si>
  <si>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</si>
  <si>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</si>
  <si>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</si>
  <si>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</si>
  <si>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</si>
  <si>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</si>
  <si>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</si>
  <si>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</si>
  <si>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</si>
  <si>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</si>
  <si>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</si>
  <si>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</si>
  <si>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</si>
  <si>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</si>
  <si>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</si>
  <si>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</si>
  <si>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</si>
  <si>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</si>
  <si>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</si>
  <si>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</si>
  <si>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</si>
  <si>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</si>
  <si>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</si>
  <si>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</si>
  <si>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</si>
  <si>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</si>
  <si>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</si>
  <si>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</si>
  <si>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</si>
  <si>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</si>
  <si>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</si>
  <si>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</si>
  <si>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</si>
  <si>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</si>
  <si>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</si>
  <si>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</si>
  <si>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</si>
  <si>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</si>
  <si>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</si>
  <si>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</si>
  <si>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</si>
  <si>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</si>
  <si>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</si>
  <si>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</si>
  <si>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</si>
  <si>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</si>
  <si>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</si>
  <si>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</si>
  <si>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</si>
  <si>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</si>
  <si>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</si>
  <si>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</si>
  <si>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</si>
  <si>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</si>
  <si>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</si>
  <si>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</si>
  <si>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</si>
  <si>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</si>
  <si>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</si>
  <si>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</si>
  <si>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</si>
  <si>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</si>
  <si>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</si>
  <si>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</si>
  <si>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</si>
  <si>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</si>
  <si>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</si>
  <si>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</si>
  <si>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</si>
  <si>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</si>
  <si>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</si>
  <si>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</si>
  <si>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</si>
  <si>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</si>
  <si>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</si>
  <si>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</si>
  <si>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</si>
  <si>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</si>
  <si>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</si>
  <si>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</si>
  <si>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</si>
  <si>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</si>
  <si>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</si>
  <si>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</si>
  <si>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</si>
  <si>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</si>
  <si>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</si>
  <si>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</si>
  <si>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</si>
  <si>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</si>
  <si>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</si>
  <si>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</si>
  <si>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</si>
  <si>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</si>
  <si>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</si>
  <si>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</si>
  <si>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</si>
  <si>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</si>
  <si>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</si>
  <si>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</si>
  <si>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</si>
  <si>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</si>
  <si>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</si>
  <si>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</si>
  <si>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</si>
  <si>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</si>
  <si>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</si>
  <si>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</si>
  <si>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</si>
  <si>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</si>
  <si>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</si>
  <si>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</si>
  <si>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</si>
  <si>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</si>
  <si>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</si>
  <si>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</si>
  <si>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</si>
  <si>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</si>
  <si>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</si>
  <si>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</si>
  <si>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</si>
  <si>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</si>
  <si>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</si>
  <si>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</si>
  <si>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</si>
  <si>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</si>
  <si>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</si>
  <si>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</si>
  <si>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</si>
  <si>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</si>
  <si>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</si>
  <si>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</si>
  <si>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</si>
  <si>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</si>
  <si>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</si>
  <si>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</si>
  <si>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</si>
  <si>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</si>
  <si>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</si>
  <si>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</si>
  <si>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</si>
  <si>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</si>
  <si>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</si>
  <si>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</si>
  <si>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</si>
  <si>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</si>
  <si>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</si>
  <si>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</si>
  <si>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</si>
  <si>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</si>
  <si>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</si>
  <si>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</si>
  <si>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</si>
  <si>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</si>
  <si>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</si>
  <si>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</si>
  <si>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</si>
  <si>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</si>
  <si>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</si>
  <si>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</si>
  <si>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</si>
  <si>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</si>
  <si>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</si>
  <si>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</si>
  <si>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</si>
  <si>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</si>
  <si>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</si>
  <si>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</si>
  <si>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</si>
  <si>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</si>
  <si>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</si>
  <si>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</si>
  <si>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</si>
  <si>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</si>
  <si>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</si>
  <si>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</si>
  <si>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</si>
  <si>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</si>
  <si>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</si>
  <si>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</si>
  <si>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</si>
  <si>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</si>
  <si>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</si>
  <si>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</si>
  <si>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</si>
  <si>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</si>
  <si>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</si>
  <si>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</si>
  <si>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</si>
  <si>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</si>
  <si>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</si>
  <si>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</si>
  <si>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</si>
  <si>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</si>
  <si>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</si>
  <si>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</si>
  <si>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</si>
  <si>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</si>
  <si>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</si>
  <si>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</si>
  <si>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</si>
  <si>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</si>
  <si>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</si>
  <si>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</si>
  <si>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</si>
  <si>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</si>
  <si>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</si>
  <si>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</si>
  <si>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</si>
  <si>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</si>
  <si>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</si>
  <si>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</si>
  <si>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</si>
  <si>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</si>
  <si>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</si>
  <si>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</si>
  <si>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</si>
  <si>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</si>
  <si>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</si>
  <si>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</si>
  <si>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</si>
  <si>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</si>
  <si>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</si>
  <si>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</si>
  <si>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</si>
  <si>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</si>
  <si>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</si>
  <si>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</si>
  <si>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</si>
  <si>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</si>
  <si>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</si>
  <si>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</si>
  <si>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</si>
  <si>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</si>
  <si>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</si>
  <si>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</si>
  <si>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</si>
  <si>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</si>
  <si>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</si>
  <si>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</si>
  <si>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</si>
  <si>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</si>
  <si>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</si>
  <si>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</si>
  <si>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</si>
  <si>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</si>
  <si>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</si>
  <si>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</si>
  <si>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</si>
  <si>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</si>
  <si>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</si>
  <si>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</si>
  <si>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</si>
  <si>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</si>
  <si>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</si>
  <si>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</si>
  <si>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</si>
  <si>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</si>
  <si>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</si>
  <si>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</si>
  <si>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</si>
  <si>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</si>
  <si>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</si>
  <si>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</si>
  <si>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</si>
  <si>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</si>
  <si>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</si>
  <si>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</si>
  <si>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</si>
  <si>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</si>
  <si>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</si>
  <si>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</si>
  <si>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</si>
  <si>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</si>
  <si>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</si>
  <si>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</si>
  <si>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</si>
  <si>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</si>
  <si>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</si>
  <si>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</si>
  <si>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</si>
  <si>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</si>
  <si>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</si>
  <si>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</si>
  <si>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</si>
  <si>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</si>
  <si>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</si>
  <si>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</si>
  <si>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</si>
  <si>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</si>
  <si>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</si>
  <si>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</si>
  <si>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</si>
  <si>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</si>
  <si>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</si>
  <si>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</si>
  <si>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</si>
  <si>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</si>
  <si>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</si>
  <si>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</si>
  <si>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</si>
  <si>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</si>
  <si>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</si>
  <si>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</si>
  <si>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</si>
  <si>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</si>
  <si>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</si>
  <si>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</si>
  <si>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</si>
  <si>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</si>
  <si>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</si>
  <si>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</si>
  <si>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</si>
  <si>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</si>
  <si>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</si>
  <si>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</si>
  <si>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</si>
  <si>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</si>
  <si>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</si>
  <si>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</si>
  <si>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</si>
  <si>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</si>
  <si>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</si>
  <si>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</si>
  <si>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</si>
  <si>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</si>
  <si>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</si>
  <si>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</si>
  <si>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</si>
  <si>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</si>
  <si>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</si>
  <si>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</si>
  <si>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</si>
  <si>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</si>
  <si>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</si>
  <si>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</si>
  <si>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</si>
  <si>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</si>
  <si>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</si>
  <si>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</si>
  <si>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</si>
  <si>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</si>
  <si>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</si>
  <si>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</si>
  <si>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</si>
  <si>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</si>
  <si>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</si>
  <si>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</si>
  <si>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</si>
  <si>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</si>
  <si>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</si>
  <si>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</si>
  <si>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</si>
  <si>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</si>
  <si>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</si>
  <si>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</si>
  <si>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</si>
  <si>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</si>
  <si>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</si>
  <si>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</si>
  <si>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</si>
  <si>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</si>
  <si>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</si>
  <si>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</si>
  <si>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</si>
  <si>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</si>
  <si>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</si>
  <si>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</si>
  <si>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</si>
  <si>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</si>
  <si>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</si>
  <si>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</si>
  <si>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</si>
  <si>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</si>
  <si>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</si>
  <si>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</si>
  <si>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</si>
  <si>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</si>
  <si>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</si>
  <si>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</si>
  <si>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</si>
  <si>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</si>
  <si>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</si>
  <si>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</si>
  <si>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</si>
  <si>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</si>
  <si>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</si>
  <si>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</si>
  <si>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</si>
  <si>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</si>
  <si>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</si>
  <si>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</si>
  <si>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</si>
  <si>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</si>
  <si>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</si>
  <si>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</si>
  <si>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</si>
  <si>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</si>
  <si>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</si>
  <si>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</si>
  <si>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</si>
  <si>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</si>
  <si>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</si>
  <si>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</si>
  <si>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</si>
  <si>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</si>
  <si>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</si>
  <si>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</si>
  <si>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</si>
  <si>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</si>
  <si>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</si>
  <si>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</si>
  <si>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</si>
  <si>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</si>
  <si>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</si>
  <si>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</si>
  <si>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</si>
  <si>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</si>
  <si>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</si>
  <si>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</si>
  <si>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</si>
  <si>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</si>
  <si>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</si>
  <si>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</si>
  <si>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</si>
  <si>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</si>
  <si>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</si>
  <si>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</si>
  <si>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</si>
  <si>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</si>
  <si>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</si>
  <si>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</si>
  <si>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</si>
  <si>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</si>
  <si>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</si>
  <si>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</si>
  <si>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</si>
  <si>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</si>
  <si>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</si>
  <si>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</si>
  <si>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</si>
  <si>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</si>
  <si>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</si>
  <si>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</si>
  <si>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</si>
  <si>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</si>
  <si>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</si>
  <si>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</si>
  <si>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</si>
  <si>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</si>
  <si>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</si>
  <si>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</si>
  <si>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</si>
  <si>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</si>
  <si>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</si>
  <si>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</si>
  <si>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</si>
  <si>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</si>
  <si>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</si>
  <si>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</si>
  <si>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</si>
  <si>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</si>
  <si>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</si>
  <si>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</si>
  <si>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</si>
  <si>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</si>
  <si>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</si>
  <si>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</si>
  <si>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</si>
  <si>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</si>
  <si>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</si>
  <si>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</si>
  <si>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</si>
  <si>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</si>
  <si>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</si>
  <si>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</si>
  <si>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</si>
  <si>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</si>
  <si>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</si>
  <si>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</si>
  <si>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</si>
  <si>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</si>
  <si>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</si>
  <si>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</si>
  <si>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</si>
  <si>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</si>
  <si>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</si>
  <si>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</si>
  <si>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</si>
  <si>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</si>
  <si>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</si>
  <si>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</si>
  <si>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</si>
  <si>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</si>
  <si>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</si>
  <si>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</si>
  <si>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</si>
  <si>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</si>
  <si>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</si>
  <si>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</si>
  <si>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</si>
  <si>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</si>
  <si>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</si>
  <si>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</si>
  <si>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</si>
  <si>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</si>
  <si>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</si>
  <si>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</si>
  <si>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</si>
  <si>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</si>
  <si>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</si>
  <si>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</si>
  <si>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</si>
  <si>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</si>
  <si>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</si>
  <si>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</si>
  <si>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</si>
  <si>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</si>
  <si>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</si>
  <si>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</si>
  <si>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</si>
  <si>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</si>
  <si>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</si>
  <si>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</si>
  <si>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</si>
  <si>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</si>
  <si>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</si>
  <si>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</si>
  <si>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</si>
  <si>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</si>
  <si>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</si>
  <si>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</si>
  <si>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</si>
  <si>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</si>
  <si>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</si>
  <si>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</si>
  <si>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</si>
  <si>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</si>
  <si>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</si>
  <si>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</si>
  <si>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</si>
  <si>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</si>
  <si>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</si>
  <si>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</si>
  <si>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</si>
  <si>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</si>
  <si>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</si>
  <si>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</si>
  <si>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</si>
  <si>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</si>
  <si>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</si>
  <si>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</si>
  <si>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</si>
  <si>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</si>
  <si>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</si>
  <si>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</si>
  <si>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</si>
  <si>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</si>
  <si>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</si>
  <si>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</si>
  <si>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</si>
  <si>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</si>
  <si>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</si>
  <si>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</si>
  <si>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</si>
  <si>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</si>
  <si>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</si>
  <si>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</si>
  <si>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</si>
  <si>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</si>
  <si>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</si>
  <si>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</si>
  <si>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</si>
  <si>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</si>
  <si>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</si>
  <si>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</si>
  <si>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</si>
  <si>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</si>
  <si>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</si>
  <si>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</si>
  <si>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</si>
  <si>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</si>
  <si>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</si>
  <si>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</si>
  <si>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</si>
  <si>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</si>
  <si>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</si>
  <si>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</si>
  <si>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</si>
  <si>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</si>
  <si>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</si>
  <si>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</si>
  <si>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</si>
  <si>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</si>
  <si>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</si>
  <si>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</si>
  <si>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</si>
  <si>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</si>
  <si>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</si>
  <si>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</si>
  <si>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</si>
  <si>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</si>
  <si>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</si>
  <si>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</si>
  <si>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</si>
  <si>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</si>
  <si>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</si>
  <si>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</si>
  <si>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</si>
  <si>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</si>
  <si>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</si>
  <si>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</si>
  <si>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</si>
  <si>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</si>
  <si>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</si>
  <si>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</si>
  <si>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</si>
  <si>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</si>
  <si>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</si>
  <si>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</si>
  <si>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</si>
  <si>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</si>
  <si>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</si>
  <si>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</si>
  <si>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</si>
  <si>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</si>
  <si>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</si>
  <si>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</si>
  <si>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</si>
  <si>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</si>
  <si>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</si>
  <si>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</si>
  <si>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</si>
  <si>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</si>
  <si>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</si>
  <si>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</si>
  <si>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</si>
  <si>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</si>
  <si>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</si>
  <si>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</si>
  <si>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</si>
  <si>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</si>
  <si>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</si>
  <si>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</si>
  <si>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</si>
  <si>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</si>
  <si>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</si>
  <si>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</si>
  <si>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</si>
  <si>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</si>
  <si>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</si>
  <si>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</si>
  <si>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</si>
  <si>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</si>
  <si>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</si>
  <si>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</si>
  <si>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</si>
  <si>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</si>
  <si>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</si>
  <si>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</si>
  <si>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</si>
  <si>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</si>
  <si>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</si>
  <si>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</si>
  <si>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</si>
  <si>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</si>
  <si>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</si>
  <si>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</si>
  <si>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</si>
  <si>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</si>
  <si>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</si>
  <si>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</si>
  <si>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</si>
  <si>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</si>
  <si>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</si>
  <si>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</si>
  <si>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</si>
  <si>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</si>
  <si>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</si>
  <si>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</si>
  <si>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</si>
  <si>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</si>
  <si>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</si>
  <si>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</si>
  <si>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</si>
  <si>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</si>
  <si>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</si>
  <si>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</si>
  <si>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</si>
  <si>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</si>
  <si>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</si>
  <si>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</si>
  <si>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</si>
  <si>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</si>
  <si>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</si>
  <si>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</si>
  <si>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</si>
  <si>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</si>
  <si>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</si>
  <si>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</si>
  <si>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</si>
  <si>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</si>
  <si>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</si>
  <si>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</si>
  <si>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</si>
  <si>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</si>
  <si>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</si>
  <si>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</si>
  <si>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</si>
  <si>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</si>
  <si>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</si>
  <si>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</si>
  <si>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</si>
  <si>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</si>
  <si>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</si>
  <si>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</si>
  <si>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</si>
  <si>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</si>
  <si>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</si>
  <si>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</si>
  <si>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</si>
  <si>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</si>
  <si>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</si>
  <si>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</si>
  <si>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</si>
  <si>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</si>
  <si>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</si>
  <si>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</si>
  <si>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</si>
  <si>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</si>
  <si>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</si>
  <si>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</si>
  <si>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</si>
  <si>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</si>
  <si>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</si>
  <si>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</si>
  <si>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</si>
  <si>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</si>
  <si>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</si>
  <si>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</si>
  <si>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</si>
  <si>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</si>
  <si>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</si>
  <si>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</si>
  <si>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</si>
  <si>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</si>
  <si>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</si>
  <si>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</si>
  <si>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</si>
  <si>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</si>
  <si>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</si>
  <si>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</si>
  <si>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</si>
  <si>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</si>
  <si>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</si>
  <si>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</si>
  <si>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</si>
  <si>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</si>
  <si>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</si>
  <si>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</si>
  <si>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</si>
  <si>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</si>
  <si>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</si>
  <si>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</si>
  <si>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</si>
  <si>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</si>
  <si>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</si>
  <si>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</si>
  <si>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</si>
  <si>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</si>
  <si>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</si>
  <si>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</si>
  <si>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</si>
  <si>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</si>
  <si>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</si>
  <si>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</si>
  <si>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</si>
  <si>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</si>
  <si>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</si>
  <si>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</si>
  <si>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</si>
  <si>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</si>
  <si>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</si>
  <si>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</si>
  <si>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</si>
  <si>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</si>
  <si>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</si>
  <si>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</si>
  <si>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</si>
  <si>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</si>
  <si>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</si>
  <si>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</si>
  <si>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</si>
  <si>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</si>
  <si>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</si>
  <si>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</si>
  <si>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</si>
  <si>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</si>
  <si>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</si>
  <si>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</si>
  <si>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</si>
  <si>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</si>
  <si>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</si>
  <si>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</si>
  <si>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</si>
  <si>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</si>
  <si>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</si>
  <si>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</si>
  <si>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</si>
  <si>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</si>
  <si>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</si>
  <si>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</si>
  <si>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</si>
  <si>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</si>
  <si>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</si>
  <si>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</si>
  <si>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</si>
  <si>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</si>
  <si>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</si>
  <si>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</si>
  <si>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</si>
  <si>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</si>
  <si>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</si>
  <si>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</si>
  <si>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</si>
  <si>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</si>
  <si>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</si>
  <si>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</si>
  <si>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</si>
  <si>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</si>
  <si>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</si>
  <si>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</si>
  <si>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</si>
  <si>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</si>
  <si>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</si>
  <si>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</si>
  <si>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</si>
  <si>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</si>
  <si>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</si>
  <si>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</si>
  <si>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</si>
  <si>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</si>
  <si>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</si>
  <si>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</si>
  <si>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</si>
  <si>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</si>
  <si>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</si>
  <si>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</si>
  <si>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</si>
  <si>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</si>
  <si>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</si>
  <si>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</si>
  <si>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</si>
  <si>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</si>
  <si>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</si>
  <si>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</si>
  <si>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</si>
  <si>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</si>
  <si>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</si>
  <si>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</si>
  <si>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</si>
  <si>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</si>
  <si>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</si>
  <si>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</si>
  <si>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</si>
  <si>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</si>
  <si>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</si>
  <si>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</si>
  <si>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</si>
  <si>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</si>
  <si>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</si>
  <si>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</si>
  <si>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</si>
  <si>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</si>
  <si>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</si>
  <si>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</si>
  <si>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</si>
  <si>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</si>
  <si>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</si>
  <si>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</si>
  <si>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</si>
  <si>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</si>
  <si>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</si>
  <si>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</si>
  <si>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</si>
  <si>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</si>
  <si>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</si>
  <si>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</si>
  <si>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</si>
  <si>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</si>
  <si>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</si>
  <si>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</si>
  <si>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</si>
  <si>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</si>
  <si>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</si>
  <si>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</si>
  <si>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</si>
  <si>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</si>
  <si>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</si>
  <si>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</si>
  <si>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</si>
  <si>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</si>
  <si>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</si>
  <si>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</si>
  <si>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</si>
  <si>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</si>
  <si>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</si>
  <si>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</si>
  <si>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</si>
  <si>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</si>
  <si>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</si>
  <si>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</si>
  <si>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</si>
  <si>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</si>
  <si>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</si>
  <si>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</si>
  <si>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</si>
  <si>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</si>
  <si>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</si>
  <si>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</si>
  <si>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</si>
  <si>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</si>
  <si>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</si>
  <si>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</si>
  <si>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</si>
  <si>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</si>
  <si>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</si>
  <si>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</si>
  <si>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</si>
  <si>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</si>
  <si>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</si>
  <si>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</si>
  <si>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</si>
  <si>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</si>
  <si>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</si>
  <si>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</si>
  <si>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</si>
  <si>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</si>
  <si>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</si>
  <si>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</si>
  <si>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</si>
  <si>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</si>
  <si>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</si>
  <si>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</si>
  <si>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</si>
  <si>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</si>
  <si>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</si>
  <si>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</si>
  <si>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</si>
  <si>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</si>
  <si>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</si>
  <si>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</si>
  <si>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</si>
  <si>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</si>
  <si>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</si>
  <si>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</si>
  <si>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</si>
  <si>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</si>
  <si>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</si>
  <si>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</si>
  <si>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</si>
  <si>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</si>
  <si>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</si>
  <si>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</si>
  <si>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</si>
  <si>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</si>
  <si>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</si>
  <si>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</si>
  <si>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</si>
  <si>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</si>
  <si>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</si>
  <si>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</si>
  <si>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</si>
  <si>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</si>
  <si>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</si>
  <si>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</si>
  <si>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</si>
  <si>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</si>
  <si>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</si>
  <si>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</si>
  <si>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</si>
  <si>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</si>
  <si>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</si>
  <si>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</si>
  <si>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</si>
  <si>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</si>
  <si>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</si>
  <si>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</si>
  <si>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</si>
  <si>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</si>
  <si>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</si>
  <si>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</si>
  <si>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</si>
  <si>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</si>
  <si>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</si>
  <si>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</si>
  <si>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</si>
  <si>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</si>
  <si>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</si>
  <si>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</si>
  <si>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</si>
  <si>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</si>
  <si>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</si>
  <si>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</si>
  <si>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</si>
  <si>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</si>
  <si>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</si>
  <si>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</si>
  <si>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</si>
  <si>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</si>
  <si>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</si>
  <si>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</si>
  <si>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</si>
  <si>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</si>
  <si>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</si>
  <si>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</si>
  <si>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</si>
  <si>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</si>
  <si>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</si>
  <si>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</si>
  <si>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</si>
  <si>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</si>
  <si>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</si>
  <si>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</si>
  <si>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</si>
  <si>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</si>
  <si>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</si>
  <si>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</si>
  <si>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</si>
  <si>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</si>
  <si>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</si>
  <si>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</si>
  <si>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</si>
  <si>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</si>
  <si>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</si>
  <si>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</si>
  <si>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</si>
  <si>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</si>
  <si>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</si>
  <si>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</si>
  <si>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</si>
  <si>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</si>
  <si>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</si>
  <si>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</si>
  <si>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</si>
  <si>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</si>
  <si>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</si>
  <si>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</si>
  <si>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</si>
  <si>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</si>
  <si>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</si>
  <si>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</si>
  <si>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</si>
  <si>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</si>
  <si>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</si>
  <si>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</si>
  <si>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</si>
  <si>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</si>
  <si>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</si>
  <si>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</si>
  <si>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</si>
  <si>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</si>
  <si>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</si>
  <si>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</si>
  <si>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</si>
  <si>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</si>
  <si>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</si>
  <si>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</si>
  <si>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</si>
  <si>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</si>
  <si>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</si>
  <si>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</si>
  <si>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</si>
  <si>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</si>
  <si>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</si>
  <si>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</si>
  <si>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</si>
  <si>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</si>
  <si>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</si>
  <si>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</si>
  <si>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</si>
  <si>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</si>
  <si>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</si>
  <si>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</si>
  <si>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</si>
  <si>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</si>
  <si>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</si>
  <si>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</si>
  <si>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</si>
  <si>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</si>
  <si>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</si>
  <si>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</si>
  <si>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</si>
  <si>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</si>
  <si>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</si>
  <si>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</si>
  <si>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</si>
  <si>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</si>
  <si>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</si>
  <si>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</si>
  <si>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</si>
  <si>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</si>
  <si>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</si>
  <si>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</si>
  <si>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</si>
  <si>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</si>
  <si>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</si>
  <si>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</si>
  <si>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</si>
  <si>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</si>
  <si>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</si>
  <si>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</si>
  <si>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</si>
  <si>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</si>
  <si>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</si>
  <si>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</si>
  <si>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</si>
  <si>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</si>
  <si>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</si>
  <si>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</si>
  <si>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</si>
  <si>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</si>
  <si>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</si>
  <si>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</si>
  <si>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</si>
  <si>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</si>
  <si>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</si>
  <si>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</si>
  <si>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</si>
  <si>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</si>
  <si>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</si>
  <si>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</si>
  <si>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</si>
  <si>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</si>
  <si>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</si>
  <si>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</si>
  <si>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</si>
  <si>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</si>
  <si>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</si>
  <si>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</si>
  <si>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</si>
  <si>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</si>
  <si>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</si>
  <si>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</si>
  <si>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</si>
  <si>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</si>
  <si>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</si>
  <si>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</si>
  <si>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</si>
  <si>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</si>
  <si>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</si>
  <si>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</si>
  <si>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</si>
  <si>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</si>
  <si>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</si>
  <si>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</si>
  <si>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</si>
  <si>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</si>
  <si>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</si>
  <si>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</si>
  <si>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</si>
  <si>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</si>
  <si>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</si>
  <si>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</si>
  <si>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</si>
  <si>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</si>
  <si>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</si>
  <si>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</si>
  <si>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</si>
  <si>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</si>
  <si>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</si>
  <si>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</si>
  <si>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</si>
  <si>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</si>
  <si>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</si>
  <si>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</si>
  <si>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</si>
  <si>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</si>
  <si>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</si>
  <si>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</si>
  <si>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</si>
  <si>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</si>
  <si>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</si>
  <si>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</si>
  <si>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</si>
  <si>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</si>
  <si>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</si>
  <si>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</si>
  <si>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</si>
  <si>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</si>
  <si>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</si>
  <si>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</si>
  <si>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</si>
  <si>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</si>
  <si>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</si>
  <si>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</si>
  <si>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</si>
  <si>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</si>
  <si>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</si>
  <si>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</si>
  <si>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</si>
  <si>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</si>
  <si>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</si>
  <si>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</si>
  <si>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</si>
  <si>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</si>
  <si>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</si>
  <si>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</si>
  <si>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</si>
  <si>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</si>
  <si>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</si>
  <si>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</si>
  <si>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</si>
  <si>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</si>
  <si>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</si>
  <si>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</si>
  <si>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</si>
  <si>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</si>
  <si>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</si>
  <si>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</si>
  <si>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</si>
  <si>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</si>
  <si>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</si>
  <si>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</si>
  <si>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</si>
  <si>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</si>
  <si>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</si>
  <si>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</si>
  <si>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</si>
  <si>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</si>
  <si>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</si>
  <si>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</si>
  <si>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</si>
  <si>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</si>
  <si>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</si>
  <si>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</si>
  <si>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</si>
  <si>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</si>
  <si>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</si>
  <si>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</si>
  <si>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</si>
  <si>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</si>
  <si>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</si>
  <si>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</si>
  <si>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</si>
  <si>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</si>
  <si>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</si>
  <si>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</si>
  <si>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</si>
  <si>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</si>
  <si>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</si>
  <si>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</si>
  <si>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</si>
  <si>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</si>
  <si>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</si>
  <si>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</si>
  <si>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</si>
  <si>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</si>
  <si>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</si>
  <si>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</si>
  <si>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</si>
  <si>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</si>
  <si>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</si>
  <si>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</si>
  <si>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</si>
  <si>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</si>
  <si>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</si>
  <si>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</si>
  <si>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</si>
  <si>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</si>
  <si>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</si>
  <si>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</si>
  <si>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</si>
  <si>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</si>
  <si>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</si>
  <si>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</si>
  <si>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</si>
  <si>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</si>
  <si>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</si>
  <si>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</si>
  <si>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</si>
  <si>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</si>
  <si>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</si>
  <si>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</si>
  <si>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</si>
  <si>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</si>
  <si>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</si>
  <si>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</si>
  <si>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</si>
  <si>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</si>
  <si>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</si>
  <si>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</si>
  <si>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</si>
  <si>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</si>
  <si>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</si>
  <si>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</si>
  <si>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</si>
  <si>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</si>
  <si>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</si>
  <si>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</si>
  <si>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</si>
  <si>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</si>
  <si>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</si>
  <si>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</si>
  <si>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</si>
  <si>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</si>
  <si>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</si>
  <si>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</si>
  <si>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</si>
  <si>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</si>
  <si>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</si>
  <si>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</si>
  <si>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</si>
  <si>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</si>
  <si>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</si>
  <si>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</si>
  <si>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</si>
  <si>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</si>
  <si>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</si>
  <si>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</si>
  <si>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</si>
  <si>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</si>
  <si>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</si>
  <si>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</si>
  <si>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</si>
  <si>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</si>
  <si>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</si>
  <si>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</si>
  <si>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</si>
  <si>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</si>
  <si>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</si>
  <si>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</si>
  <si>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</si>
  <si>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</si>
  <si>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</si>
  <si>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</si>
  <si>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</si>
  <si>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</si>
  <si>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</si>
  <si>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</si>
  <si>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</si>
  <si>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</si>
  <si>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</si>
  <si>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</si>
  <si>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</si>
  <si>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</si>
  <si>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</si>
  <si>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</si>
  <si>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</si>
  <si>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</si>
  <si>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</si>
  <si>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</si>
  <si>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</si>
  <si>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</si>
  <si>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</si>
  <si>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</si>
  <si>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</si>
  <si>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</si>
  <si>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</si>
  <si>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</si>
  <si>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</si>
  <si>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</si>
  <si>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</si>
  <si>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</si>
  <si>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</si>
  <si>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</si>
  <si>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</si>
  <si>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</si>
  <si>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</si>
  <si>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</si>
  <si>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</si>
  <si>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</si>
  <si>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</si>
  <si>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</si>
  <si>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</si>
  <si>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</si>
  <si>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</si>
  <si>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</si>
  <si>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</si>
  <si>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</si>
  <si>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</si>
  <si>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</si>
  <si>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</si>
  <si>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</si>
  <si>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</si>
  <si>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</si>
  <si>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</si>
  <si>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</si>
  <si>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</si>
  <si>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</si>
  <si>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</si>
  <si>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</si>
  <si>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</si>
  <si>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</si>
  <si>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</si>
  <si>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</si>
  <si>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</si>
  <si>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</si>
  <si>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</si>
  <si>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</si>
  <si>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</si>
  <si>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</si>
  <si>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</si>
  <si>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</si>
  <si>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</si>
  <si>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</si>
  <si>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</si>
  <si>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</si>
  <si>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</si>
  <si>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</si>
  <si>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</si>
  <si>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</si>
  <si>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</si>
  <si>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</si>
  <si>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</si>
  <si>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</si>
  <si>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</si>
  <si>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</si>
  <si>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</si>
  <si>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</si>
  <si>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</si>
  <si>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</si>
  <si>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</si>
  <si>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</si>
  <si>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</si>
  <si>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</si>
  <si>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</si>
  <si>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</si>
  <si>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</si>
  <si>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</si>
  <si>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</si>
  <si>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</si>
  <si>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</si>
  <si>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</si>
  <si>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</si>
  <si>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</si>
  <si>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</si>
  <si>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</si>
  <si>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</si>
  <si>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</si>
  <si>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</si>
  <si>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</si>
  <si>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</si>
  <si>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</si>
  <si>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</si>
  <si>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</si>
  <si>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</si>
  <si>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</si>
  <si>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</si>
  <si>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</si>
  <si>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</si>
  <si>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</si>
  <si>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</si>
  <si>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</si>
  <si>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</si>
  <si>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</si>
  <si>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</si>
  <si>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</si>
  <si>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</si>
  <si>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</si>
  <si>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</si>
  <si>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</si>
  <si>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</si>
  <si>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</si>
  <si>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</si>
  <si>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</si>
  <si>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</si>
  <si>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</si>
  <si>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</si>
  <si>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</si>
  <si>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</si>
  <si>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</si>
  <si>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</si>
  <si>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</si>
  <si>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</si>
  <si>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</si>
  <si>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</si>
  <si>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</si>
  <si>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</si>
  <si>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</si>
  <si>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</si>
  <si>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</si>
  <si>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</si>
  <si>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</si>
  <si>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</si>
  <si>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</si>
  <si>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</si>
  <si>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</si>
  <si>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</si>
  <si>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</si>
  <si>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</si>
  <si>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</si>
  <si>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</si>
  <si>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</si>
  <si>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</si>
  <si>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</si>
  <si>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</si>
  <si>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</si>
  <si>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</si>
  <si>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</si>
  <si>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</si>
  <si>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</si>
  <si>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</si>
  <si>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</si>
  <si>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</si>
  <si>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</si>
  <si>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</si>
  <si>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</si>
  <si>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</si>
  <si>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</si>
  <si>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</si>
  <si>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</si>
  <si>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</si>
  <si>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</si>
  <si>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</si>
  <si>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</si>
  <si>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</si>
  <si>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</si>
  <si>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</si>
  <si>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</si>
  <si>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</si>
  <si>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</si>
  <si>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</si>
  <si>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</si>
  <si>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</si>
  <si>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</si>
  <si>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</si>
  <si>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</si>
  <si>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</si>
  <si>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</si>
  <si>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</si>
  <si>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</si>
  <si>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</si>
  <si>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</si>
  <si>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</si>
  <si>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</si>
  <si>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</si>
  <si>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</si>
  <si>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</si>
  <si>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</si>
  <si>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</si>
  <si>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</si>
  <si>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</si>
  <si>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</si>
  <si>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</si>
  <si>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</si>
  <si>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</si>
  <si>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</si>
  <si>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</si>
  <si>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</si>
  <si>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</si>
  <si>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</si>
  <si>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</si>
  <si>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</si>
  <si>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</si>
  <si>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</si>
  <si>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</si>
  <si>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</si>
  <si>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</si>
  <si>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</si>
  <si>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</si>
  <si>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</si>
  <si>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</si>
  <si>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</si>
  <si>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</si>
  <si>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</si>
  <si>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</si>
  <si>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</si>
  <si>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</si>
  <si>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</si>
  <si>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</si>
  <si>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</si>
  <si>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</si>
  <si>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</si>
  <si>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</si>
  <si>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</si>
  <si>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</si>
  <si>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</si>
  <si>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</si>
  <si>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</si>
  <si>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</si>
  <si>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</si>
  <si>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</si>
  <si>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</si>
  <si>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</si>
  <si>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</si>
  <si>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</si>
  <si>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</si>
  <si>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</si>
  <si>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</si>
  <si>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</si>
  <si>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</si>
  <si>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</si>
  <si>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</si>
  <si>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</si>
  <si>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</si>
  <si>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</si>
  <si>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</si>
  <si>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</si>
  <si>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</si>
  <si>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</si>
  <si>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</si>
  <si>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</si>
  <si>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</si>
  <si>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</si>
  <si>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</si>
  <si>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</si>
  <si>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</si>
  <si>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</si>
  <si>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</si>
  <si>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</si>
  <si>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</si>
  <si>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</si>
  <si>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</si>
  <si>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</si>
  <si>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</si>
  <si>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</si>
  <si>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</si>
  <si>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</si>
  <si>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</si>
  <si>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</si>
  <si>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</si>
  <si>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</si>
  <si>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</si>
  <si>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</si>
  <si>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</si>
  <si>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</si>
  <si>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</si>
  <si>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</si>
  <si>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</si>
  <si>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</si>
  <si>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</si>
  <si>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</si>
  <si>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</si>
  <si>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</si>
  <si>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</si>
  <si>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</si>
  <si>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</si>
  <si>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</si>
  <si>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</si>
  <si>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</si>
  <si>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</si>
  <si>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</si>
  <si>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</si>
  <si>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</si>
  <si>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</si>
  <si>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</si>
  <si>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</si>
  <si>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</si>
  <si>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</si>
  <si>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</si>
  <si>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</si>
  <si>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</si>
  <si>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</si>
  <si>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</si>
  <si>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</si>
  <si>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</si>
  <si>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</si>
  <si>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</si>
  <si>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</si>
  <si>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</si>
  <si>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</si>
  <si>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</si>
  <si>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</si>
  <si>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</si>
  <si>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</si>
  <si>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</si>
  <si>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</si>
  <si>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</si>
  <si>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</si>
  <si>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</si>
  <si>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</si>
  <si>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</si>
  <si>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</si>
  <si>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</si>
  <si>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</si>
  <si>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</si>
  <si>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</si>
  <si>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</si>
  <si>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</si>
  <si>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</si>
  <si>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</si>
  <si>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</si>
  <si>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</si>
  <si>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</si>
  <si>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</si>
  <si>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</si>
  <si>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</si>
  <si>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</si>
  <si>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</si>
  <si>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</si>
  <si>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</si>
  <si>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</si>
  <si>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</si>
  <si>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</si>
  <si>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</si>
  <si>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</si>
  <si>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</si>
  <si>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</si>
  <si>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</si>
  <si>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</si>
  <si>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</si>
  <si>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</si>
  <si>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</si>
  <si>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</si>
  <si>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</si>
  <si>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</si>
  <si>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</si>
  <si>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</si>
  <si>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</si>
  <si>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</si>
  <si>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</si>
  <si>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</si>
  <si>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</si>
  <si>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</si>
  <si>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</si>
  <si>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</si>
  <si>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</si>
  <si>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</si>
  <si>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</si>
  <si>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</si>
  <si>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</si>
  <si>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</si>
  <si>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</si>
  <si>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</si>
  <si>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</si>
  <si>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</si>
  <si>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</si>
  <si>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</si>
  <si>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</si>
  <si>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</si>
  <si>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</si>
  <si>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</si>
  <si>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</si>
  <si>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</si>
  <si>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</si>
  <si>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</si>
  <si>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</si>
  <si>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</si>
  <si>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</si>
  <si>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</si>
  <si>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</si>
  <si>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</si>
  <si>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</si>
  <si>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</si>
  <si>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</si>
  <si>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</si>
  <si>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</si>
  <si>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</si>
  <si>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</si>
  <si>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</si>
  <si>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</si>
  <si>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</si>
  <si>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</si>
  <si>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</si>
  <si>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</si>
  <si>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</si>
  <si>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</si>
  <si>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</si>
  <si>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</si>
  <si>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</si>
  <si>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</si>
  <si>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</si>
  <si>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</si>
  <si>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</si>
  <si>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</si>
  <si>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</si>
  <si>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</si>
  <si>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</si>
  <si>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</si>
  <si>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</si>
  <si>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</si>
  <si>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</si>
  <si>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</si>
  <si>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</si>
  <si>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</si>
  <si>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</si>
  <si>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</si>
  <si>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</si>
  <si>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</si>
  <si>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</si>
  <si>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</si>
  <si>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</si>
  <si>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</si>
  <si>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</si>
  <si>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</si>
  <si>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</si>
  <si>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</si>
  <si>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</si>
  <si>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</si>
  <si>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</si>
  <si>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</si>
  <si>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</si>
  <si>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</si>
  <si>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</si>
  <si>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</si>
  <si>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</si>
  <si>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</si>
  <si>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</si>
  <si>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</si>
  <si>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</si>
  <si>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</si>
  <si>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</si>
  <si>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</si>
  <si>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</si>
  <si>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</si>
  <si>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</si>
  <si>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</si>
  <si>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</si>
  <si>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</si>
  <si>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</si>
  <si>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</si>
  <si>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</si>
  <si>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</si>
  <si>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</si>
  <si>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</si>
  <si>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</si>
  <si>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</si>
  <si>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</si>
  <si>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</si>
  <si>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</si>
  <si>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</si>
  <si>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</si>
  <si>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</si>
  <si>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</si>
  <si>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</si>
  <si>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</si>
  <si>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</si>
  <si>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</si>
  <si>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</si>
  <si>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</si>
  <si>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</si>
  <si>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</si>
  <si>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</si>
  <si>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</si>
  <si>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</si>
  <si>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</si>
  <si>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</si>
  <si>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</si>
  <si>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</si>
  <si>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</si>
  <si>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</si>
  <si>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</si>
  <si>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</si>
  <si>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</si>
  <si>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</si>
  <si>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</si>
  <si>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</si>
  <si>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</si>
  <si>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</si>
  <si>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</si>
  <si>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</si>
  <si>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</si>
  <si>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</si>
  <si>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</si>
  <si>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</si>
  <si>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</si>
  <si>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</si>
  <si>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</si>
  <si>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</si>
  <si>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</si>
  <si>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</si>
  <si>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</si>
  <si>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</si>
  <si>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</si>
  <si>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</si>
  <si>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</si>
  <si>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</si>
  <si>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</si>
  <si>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</si>
  <si>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</si>
  <si>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</si>
  <si>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</si>
  <si>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</si>
  <si>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</si>
  <si>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</si>
  <si>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</si>
  <si>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</si>
  <si>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</si>
  <si>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</si>
  <si>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</si>
  <si>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</si>
  <si>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</si>
  <si>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</si>
  <si>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</si>
  <si>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</si>
  <si>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</si>
  <si>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</si>
  <si>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</si>
  <si>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</si>
  <si>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</si>
  <si>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</si>
  <si>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</si>
  <si>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</si>
  <si>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</si>
  <si>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</si>
  <si>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</si>
  <si>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</si>
  <si>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</si>
  <si>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</si>
  <si>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</si>
  <si>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</si>
  <si>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</si>
  <si>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</si>
  <si>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</si>
  <si>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</si>
  <si>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</si>
  <si>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</si>
  <si>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</si>
  <si>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</si>
  <si>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</si>
  <si>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</si>
  <si>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</si>
  <si>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</si>
  <si>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</si>
  <si>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</si>
  <si>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</si>
  <si>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</si>
  <si>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</si>
  <si>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</si>
  <si>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</si>
  <si>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</si>
  <si>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</si>
  <si>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</si>
  <si>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</si>
  <si>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</si>
  <si>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</si>
  <si>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</si>
  <si>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</si>
  <si>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</si>
  <si>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</si>
  <si>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</si>
  <si>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</si>
  <si>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</si>
  <si>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</si>
  <si>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</si>
  <si>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</si>
  <si>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</si>
  <si>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</si>
  <si>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</si>
  <si>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</si>
  <si>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</si>
  <si>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</si>
  <si>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</si>
  <si>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</si>
  <si>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</si>
  <si>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</si>
  <si>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</si>
  <si>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</si>
  <si>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</si>
  <si>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</si>
  <si>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</si>
  <si>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</si>
  <si>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</si>
  <si>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</si>
  <si>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</si>
  <si>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</si>
  <si>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</si>
  <si>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</si>
  <si>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</si>
  <si>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</si>
  <si>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</si>
  <si>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</si>
  <si>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</si>
  <si>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</si>
  <si>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</si>
  <si>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</si>
  <si>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</si>
  <si>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</si>
  <si>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</si>
  <si>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</si>
  <si>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</si>
  <si>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</si>
  <si>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</si>
  <si>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</si>
  <si>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</si>
  <si>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</si>
  <si>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</si>
  <si>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</si>
  <si>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</si>
  <si>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</si>
  <si>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</si>
  <si>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</si>
  <si>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</si>
  <si>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</si>
  <si>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</si>
  <si>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</si>
  <si>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</si>
  <si>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</si>
  <si>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</si>
  <si>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</si>
  <si>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</si>
  <si>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</si>
  <si>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</si>
  <si>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</si>
  <si>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</si>
  <si>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</si>
  <si>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</si>
  <si>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</si>
  <si>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</si>
  <si>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</si>
  <si>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</si>
  <si>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</si>
  <si>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</si>
  <si>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</si>
  <si>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</si>
  <si>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</si>
  <si>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</si>
  <si>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</si>
  <si>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</si>
  <si>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</si>
  <si>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</si>
  <si>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</si>
  <si>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</si>
  <si>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</si>
  <si>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</si>
  <si>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</si>
  <si>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</si>
  <si>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</si>
  <si>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</si>
  <si>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</si>
  <si>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</si>
  <si>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</si>
  <si>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</si>
  <si>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</si>
  <si>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</si>
  <si>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</si>
  <si>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</si>
  <si>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</si>
  <si>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</si>
  <si>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</si>
  <si>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</si>
  <si>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</si>
  <si>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</si>
  <si>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</si>
  <si>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</si>
  <si>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</si>
  <si>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</si>
  <si>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</si>
  <si>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</si>
  <si>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</si>
  <si>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</si>
  <si>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</si>
  <si>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</si>
  <si>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</si>
  <si>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</si>
  <si>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</si>
  <si>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</si>
  <si>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</si>
  <si>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</si>
  <si>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</si>
  <si>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</si>
  <si>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</si>
  <si>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</si>
  <si>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</si>
  <si>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</si>
  <si>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</si>
  <si>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</si>
  <si>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</si>
  <si>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</si>
  <si>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</si>
  <si>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</si>
  <si>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</si>
  <si>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</si>
  <si>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</si>
  <si>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</si>
  <si>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</si>
  <si>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</si>
  <si>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</si>
  <si>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</si>
  <si>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</si>
  <si>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</si>
  <si>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</si>
  <si>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</si>
  <si>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</si>
  <si>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</si>
  <si>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</si>
  <si>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</si>
  <si>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</si>
  <si>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</si>
  <si>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</si>
  <si>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</si>
  <si>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</si>
  <si>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</si>
  <si>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</si>
  <si>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</si>
  <si>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</si>
  <si>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</si>
  <si>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</si>
  <si>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</si>
  <si>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</si>
  <si>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</si>
  <si>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</si>
  <si>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</si>
  <si>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</si>
  <si>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</si>
  <si>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</si>
  <si>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</si>
  <si>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</si>
  <si>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</si>
  <si>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</si>
  <si>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</si>
  <si>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</si>
  <si>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</si>
  <si>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</si>
  <si>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</si>
  <si>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</si>
  <si>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</si>
  <si>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</si>
  <si>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</si>
  <si>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</si>
  <si>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</si>
  <si>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</si>
  <si>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</si>
  <si>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</si>
  <si>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</si>
  <si>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</si>
  <si>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</si>
  <si>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</si>
  <si>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</si>
  <si>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</si>
  <si>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</si>
  <si>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</si>
  <si>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</si>
  <si>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</si>
  <si>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</si>
  <si>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</si>
  <si>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</si>
  <si>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</si>
  <si>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</si>
  <si>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</si>
  <si>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</si>
  <si>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</si>
  <si>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</si>
  <si>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</si>
  <si>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</si>
  <si>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</si>
  <si>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</si>
  <si>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</si>
  <si>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</si>
  <si>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</si>
  <si>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</si>
  <si>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</si>
  <si>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</si>
  <si>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</si>
  <si>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</si>
  <si>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</si>
  <si>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</si>
  <si>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</si>
  <si>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</si>
  <si>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</si>
  <si>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</si>
  <si>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</si>
  <si>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</si>
  <si>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</si>
  <si>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</si>
  <si>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</si>
  <si>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</si>
  <si>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</si>
  <si>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</si>
  <si>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</si>
  <si>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</si>
  <si>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</si>
  <si>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</si>
  <si>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</si>
  <si>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</si>
  <si>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</si>
  <si>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</si>
  <si>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</si>
  <si>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</si>
  <si>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</si>
  <si>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</si>
  <si>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</si>
  <si>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</si>
  <si>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</si>
  <si>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</si>
  <si>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</si>
  <si>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</si>
  <si>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</si>
  <si>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</si>
  <si>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</si>
  <si>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</si>
  <si>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</si>
  <si>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</si>
  <si>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</si>
  <si>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</si>
  <si>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</si>
  <si>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</si>
  <si>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</si>
  <si>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</si>
  <si>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</si>
  <si>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</si>
  <si>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</si>
  <si>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</si>
  <si>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</si>
  <si>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</si>
  <si>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</si>
  <si>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</si>
  <si>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</si>
  <si>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</si>
  <si>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</si>
  <si>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</si>
  <si>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</si>
  <si>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</si>
  <si>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</si>
  <si>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</si>
  <si>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</si>
  <si>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</si>
  <si>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</si>
  <si>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</si>
  <si>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</si>
  <si>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</si>
  <si>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</si>
  <si>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</si>
  <si>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</si>
  <si>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</si>
  <si>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</si>
  <si>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</si>
  <si>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</si>
  <si>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</si>
  <si>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</si>
  <si>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</si>
  <si>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</si>
  <si>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</si>
  <si>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</si>
  <si>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</si>
  <si>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</si>
  <si>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</si>
  <si>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</si>
  <si>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</si>
  <si>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</si>
  <si>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</si>
  <si>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</si>
  <si>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</si>
  <si>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</si>
  <si>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</si>
  <si>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</si>
  <si>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</si>
  <si>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</si>
  <si>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</si>
  <si>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</si>
  <si>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</si>
  <si>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</si>
  <si>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</si>
  <si>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</si>
  <si>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</si>
  <si>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</si>
  <si>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</si>
  <si>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</si>
  <si>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</si>
  <si>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</si>
  <si>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</si>
  <si>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</si>
  <si>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</si>
  <si>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</si>
  <si>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</si>
  <si>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</si>
  <si>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</si>
  <si>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</si>
  <si>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</si>
  <si>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</si>
  <si>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</si>
  <si>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</si>
  <si>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</si>
  <si>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</si>
  <si>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</si>
  <si>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</si>
  <si>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</si>
  <si>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</si>
  <si>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</si>
  <si>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</si>
  <si>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</si>
  <si>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</si>
  <si>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</si>
  <si>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</si>
  <si>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</si>
  <si>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</si>
  <si>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</si>
  <si>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</si>
  <si>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</si>
  <si>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</si>
  <si>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</si>
  <si>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</si>
  <si>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</si>
  <si>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</si>
  <si>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</si>
  <si>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</si>
  <si>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</si>
  <si>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</si>
  <si>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</si>
  <si>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</si>
  <si>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</si>
  <si>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</si>
  <si>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</si>
  <si>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</si>
  <si>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</si>
  <si>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</si>
  <si>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</si>
  <si>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</si>
  <si>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</si>
  <si>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</si>
  <si>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</si>
  <si>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</si>
  <si>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</si>
  <si>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</si>
  <si>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</si>
  <si>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</si>
  <si>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</si>
  <si>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</si>
  <si>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</si>
  <si>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</si>
  <si>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</si>
  <si>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</si>
  <si>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</si>
  <si>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</si>
  <si>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</si>
  <si>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</si>
  <si>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</si>
  <si>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</si>
  <si>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</si>
  <si>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</si>
  <si>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</si>
  <si>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</si>
  <si>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</si>
  <si>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</si>
  <si>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</si>
  <si>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</si>
  <si>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</si>
  <si>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</si>
  <si>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</si>
  <si>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</si>
  <si>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</si>
  <si>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</si>
  <si>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</si>
  <si>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</si>
  <si>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</si>
  <si>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</si>
  <si>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</si>
  <si>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</si>
  <si>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</si>
  <si>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</si>
  <si>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</si>
  <si>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</si>
  <si>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</si>
  <si>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</si>
  <si>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</si>
  <si>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</si>
  <si>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</si>
  <si>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</si>
  <si>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</si>
  <si>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</si>
  <si>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</si>
  <si>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</si>
  <si>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</si>
  <si>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</si>
  <si>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</si>
  <si>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</si>
  <si>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</si>
  <si>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</si>
  <si>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</si>
  <si>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</si>
  <si>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</si>
  <si>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</si>
  <si>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</si>
  <si>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</si>
  <si>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</si>
  <si>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</si>
  <si>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</si>
  <si>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</si>
  <si>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</si>
  <si>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</si>
  <si>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</si>
  <si>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</si>
  <si>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</si>
  <si>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</si>
  <si>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</si>
  <si>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</si>
  <si>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</si>
  <si>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</si>
  <si>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</si>
  <si>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</si>
  <si>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</si>
  <si>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</si>
  <si>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</si>
  <si>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</si>
  <si>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</si>
  <si>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</si>
  <si>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</si>
  <si>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</si>
  <si>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</si>
  <si>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</si>
  <si>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</si>
  <si>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</si>
  <si>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</si>
  <si>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</si>
  <si>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</si>
  <si>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</si>
  <si>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</si>
  <si>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</si>
  <si>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</si>
  <si>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</si>
  <si>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</si>
  <si>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</si>
  <si>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</si>
  <si>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</si>
  <si>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</si>
  <si>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</si>
  <si>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</si>
  <si>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</si>
  <si>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</si>
  <si>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</si>
  <si>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</si>
  <si>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</si>
  <si>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</si>
  <si>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</si>
  <si>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</si>
  <si>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</si>
  <si>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</si>
  <si>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</si>
  <si>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</si>
  <si>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</si>
  <si>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</si>
  <si>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</si>
  <si>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</si>
  <si>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</si>
  <si>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</si>
  <si>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</si>
  <si>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</si>
  <si>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</si>
  <si>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</si>
  <si>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</si>
  <si>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</si>
  <si>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</si>
  <si>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</si>
  <si>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</si>
  <si>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</si>
  <si>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</si>
  <si>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</si>
  <si>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</si>
  <si>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</si>
  <si>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</si>
  <si>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</si>
  <si>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</si>
  <si>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</si>
  <si>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</si>
  <si>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</si>
  <si>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</si>
  <si>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</si>
  <si>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</si>
  <si>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</si>
  <si>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</si>
  <si>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</si>
  <si>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</si>
  <si>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</si>
  <si>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</si>
  <si>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</si>
  <si>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</si>
  <si>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</si>
  <si>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</si>
  <si>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</si>
  <si>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</si>
  <si>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</si>
  <si>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</si>
  <si>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</si>
  <si>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</si>
  <si>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</si>
  <si>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</si>
  <si>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</si>
  <si>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</si>
  <si>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</si>
  <si>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</si>
  <si>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</si>
  <si>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</si>
  <si>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</si>
  <si>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</si>
  <si>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</si>
  <si>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</si>
  <si>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</si>
  <si>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</si>
  <si>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</si>
  <si>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</si>
  <si>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</si>
  <si>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</si>
  <si>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</si>
  <si>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</si>
  <si>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</si>
  <si>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</si>
  <si>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</si>
  <si>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</si>
  <si>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</si>
  <si>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</si>
  <si>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</si>
  <si>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</si>
  <si>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</si>
  <si>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</si>
  <si>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</si>
  <si>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</si>
  <si>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</si>
  <si>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</si>
  <si>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</si>
  <si>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</si>
  <si>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</si>
  <si>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</si>
  <si>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</si>
  <si>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</si>
  <si>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</si>
  <si>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</si>
  <si>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</si>
  <si>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</si>
  <si>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</si>
  <si>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</si>
  <si>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</si>
  <si>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</si>
  <si>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</si>
  <si>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</si>
  <si>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</si>
  <si>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</si>
  <si>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</si>
  <si>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</si>
  <si>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</si>
  <si>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</si>
  <si>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</si>
  <si>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</si>
  <si>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</si>
  <si>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</si>
  <si>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</si>
  <si>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</si>
  <si>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</si>
  <si>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</si>
  <si>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</si>
  <si>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</si>
  <si>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</si>
  <si>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</si>
  <si>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</si>
  <si>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</si>
  <si>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</si>
  <si>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</si>
  <si>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</si>
  <si>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</si>
  <si>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</si>
  <si>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</si>
  <si>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</si>
  <si>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</si>
  <si>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</si>
  <si>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</si>
  <si>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</si>
  <si>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</si>
  <si>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</si>
  <si>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</si>
  <si>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</si>
  <si>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</si>
  <si>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</si>
  <si>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</si>
  <si>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</si>
  <si>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</si>
  <si>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</si>
  <si>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</si>
  <si>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</si>
  <si>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</si>
  <si>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</si>
  <si>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</si>
  <si>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</si>
  <si>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</si>
  <si>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</si>
  <si>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</si>
  <si>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</si>
  <si>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</si>
  <si>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</si>
  <si>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</si>
  <si>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</si>
  <si>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</si>
  <si>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</si>
  <si>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</si>
  <si>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</si>
  <si>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</si>
  <si>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</si>
  <si>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</si>
  <si>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</si>
  <si>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</si>
  <si>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</si>
  <si>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</si>
  <si>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</si>
  <si>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</si>
  <si>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</si>
  <si>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</si>
  <si>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</si>
  <si>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</si>
  <si>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</si>
  <si>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</si>
  <si>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</si>
  <si>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</si>
  <si>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</si>
  <si>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</si>
  <si>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</si>
  <si>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</si>
  <si>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</si>
  <si>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</si>
  <si>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</si>
  <si>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</si>
  <si>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</si>
  <si>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</si>
  <si>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</si>
  <si>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</si>
  <si>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</si>
  <si>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</si>
  <si>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</si>
  <si>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</si>
  <si>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</si>
  <si>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</si>
  <si>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</si>
  <si>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</si>
  <si>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</si>
  <si>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</si>
  <si>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</si>
  <si>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</si>
  <si>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</si>
  <si>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</si>
  <si>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</si>
  <si>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</si>
  <si>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</si>
  <si>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</si>
  <si>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</si>
  <si>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</si>
  <si>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</si>
  <si>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</si>
  <si>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</si>
  <si>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</si>
  <si>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</si>
  <si>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</si>
  <si>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</si>
  <si>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</si>
  <si>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</si>
  <si>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</si>
  <si>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</si>
  <si>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</si>
  <si>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</si>
  <si>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</si>
  <si>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</si>
  <si>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</si>
  <si>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</si>
  <si>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</si>
  <si>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</si>
  <si>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</si>
  <si>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</si>
  <si>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</si>
  <si>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</si>
  <si>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</si>
  <si>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</si>
  <si>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</si>
  <si>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</si>
  <si>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</si>
  <si>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</si>
  <si>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</si>
  <si>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</si>
  <si>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</si>
  <si>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</si>
  <si>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</si>
  <si>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</si>
  <si>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</si>
  <si>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</si>
  <si>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</si>
  <si>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</si>
  <si>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</si>
  <si>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</si>
  <si>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</si>
  <si>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</si>
  <si>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</si>
  <si>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</si>
  <si>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</si>
  <si>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</si>
  <si>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</si>
  <si>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</si>
  <si>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</si>
  <si>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</si>
  <si>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</si>
  <si>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</si>
  <si>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</si>
  <si>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</si>
  <si>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</si>
  <si>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</si>
  <si>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</si>
  <si>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</si>
  <si>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</si>
  <si>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</si>
  <si>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</si>
  <si>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</si>
  <si>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</si>
  <si>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</si>
  <si>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</si>
  <si>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</si>
  <si>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</si>
  <si>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</si>
  <si>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</si>
  <si>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</si>
  <si>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</si>
  <si>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</si>
  <si>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</si>
  <si>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</si>
  <si>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</si>
  <si>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</si>
  <si>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</si>
  <si>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</si>
  <si>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</si>
  <si>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</si>
  <si>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</si>
  <si>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</si>
  <si>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</si>
  <si>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</si>
  <si>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</si>
  <si>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</si>
  <si>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</si>
  <si>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</si>
  <si>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</si>
  <si>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</si>
  <si>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</si>
  <si>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</si>
  <si>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</si>
  <si>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</si>
  <si>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</si>
  <si>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</si>
  <si>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</si>
  <si>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</si>
  <si>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</si>
  <si>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</si>
  <si>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</si>
  <si>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</si>
  <si>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</si>
  <si>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</si>
  <si>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</si>
  <si>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</si>
  <si>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</si>
  <si>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</si>
  <si>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</si>
  <si>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</si>
  <si>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</si>
  <si>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</si>
  <si>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</si>
  <si>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</si>
  <si>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</si>
  <si>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</si>
  <si>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</si>
  <si>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</si>
  <si>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</si>
  <si>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</si>
  <si>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</si>
  <si>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</si>
  <si>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</si>
  <si>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</si>
  <si>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</si>
  <si>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</si>
  <si>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</si>
  <si>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</si>
  <si>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</si>
  <si>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</si>
  <si>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</si>
  <si>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</si>
  <si>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</si>
  <si>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</si>
  <si>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</si>
  <si>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</si>
  <si>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</si>
  <si>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</si>
  <si>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</si>
  <si>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</si>
  <si>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</si>
  <si>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</si>
  <si>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</si>
  <si>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</si>
  <si>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</si>
  <si>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</si>
  <si>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</si>
  <si>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</si>
  <si>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</si>
  <si>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</si>
  <si>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</si>
  <si>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</si>
  <si>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</si>
  <si>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</si>
  <si>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</si>
  <si>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</si>
  <si>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</si>
  <si>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</si>
  <si>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</si>
  <si>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</si>
  <si>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</si>
  <si>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</si>
  <si>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</si>
  <si>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</si>
  <si>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</si>
  <si>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</si>
  <si>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</si>
  <si>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</si>
  <si>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</si>
  <si>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</si>
  <si>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</si>
  <si>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</si>
  <si>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</si>
  <si>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</si>
  <si>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</si>
  <si>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</si>
  <si>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</si>
  <si>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</si>
  <si>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</si>
  <si>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</si>
  <si>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</si>
  <si>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</si>
  <si>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</si>
  <si>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</si>
  <si>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</si>
  <si>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</si>
  <si>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</si>
  <si>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</si>
  <si>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</si>
  <si>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</si>
  <si>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</si>
  <si>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</si>
  <si>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</si>
  <si>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</si>
  <si>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</si>
  <si>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</si>
  <si>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</si>
  <si>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</si>
  <si>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</si>
  <si>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</si>
  <si>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</si>
  <si>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</si>
  <si>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</si>
  <si>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</si>
  <si>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</si>
  <si>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</si>
  <si>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</si>
  <si>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</si>
  <si>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</si>
  <si>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</si>
  <si>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</si>
  <si>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</si>
  <si>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</si>
  <si>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</si>
  <si>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</si>
  <si>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</si>
  <si>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</si>
  <si>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</si>
  <si>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</si>
  <si>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</si>
  <si>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</si>
  <si>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</si>
  <si>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</si>
  <si>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</si>
  <si>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</si>
  <si>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</si>
  <si>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</si>
  <si>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</si>
  <si>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</si>
  <si>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</si>
  <si>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</si>
  <si>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</si>
  <si>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</si>
  <si>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</si>
  <si>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</si>
  <si>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</si>
  <si>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</si>
  <si>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</si>
  <si>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</si>
  <si>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</si>
  <si>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</si>
  <si>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</si>
  <si>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</si>
  <si>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</si>
  <si>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</si>
  <si>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</si>
  <si>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</si>
  <si>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</si>
  <si>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</si>
  <si>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</si>
  <si>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</si>
  <si>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</si>
  <si>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</si>
  <si>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</si>
  <si>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</si>
  <si>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</si>
  <si>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</si>
  <si>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</si>
  <si>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</si>
  <si>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</si>
  <si>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</si>
  <si>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</si>
  <si>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</si>
  <si>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</si>
  <si>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</si>
  <si>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</si>
  <si>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</si>
  <si>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</si>
  <si>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</si>
  <si>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</si>
  <si>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</si>
  <si>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</si>
  <si>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</si>
  <si>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</si>
  <si>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</si>
  <si>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</si>
  <si>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</si>
  <si>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</si>
  <si>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</si>
  <si>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</si>
  <si>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</si>
  <si>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</si>
  <si>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</si>
  <si>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</si>
  <si>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</si>
  <si>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</si>
  <si>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</si>
  <si>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</si>
  <si>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</si>
  <si>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</si>
  <si>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</si>
  <si>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</si>
  <si>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</si>
  <si>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</si>
  <si>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</si>
  <si>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</si>
  <si>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</si>
  <si>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</si>
  <si>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</si>
  <si>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</si>
  <si>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</si>
  <si>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</si>
  <si>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</si>
  <si>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</si>
  <si>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</si>
  <si>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</si>
  <si>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</si>
  <si>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</si>
  <si>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</si>
  <si>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</si>
  <si>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</si>
  <si>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</si>
  <si>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</si>
  <si>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</si>
  <si>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</si>
  <si>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</si>
  <si>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</si>
  <si>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</si>
  <si>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</si>
  <si>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</si>
  <si>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</si>
  <si>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</si>
  <si>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</si>
  <si>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</si>
  <si>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</si>
  <si>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</si>
  <si>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</si>
  <si>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</si>
  <si>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</si>
  <si>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</si>
  <si>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</si>
  <si>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</si>
  <si>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</si>
  <si>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</si>
  <si>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</si>
  <si>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</si>
  <si>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</si>
  <si>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</si>
  <si>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</si>
  <si>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</si>
  <si>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</si>
  <si>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</si>
  <si>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</si>
  <si>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</si>
  <si>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</si>
  <si>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</si>
  <si>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</si>
  <si>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</si>
  <si>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</si>
  <si>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</si>
  <si>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</si>
  <si>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</si>
  <si>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</si>
  <si>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</si>
  <si>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</si>
  <si>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</si>
  <si>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</si>
  <si>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</si>
  <si>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</si>
  <si>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</si>
  <si>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</si>
  <si>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</si>
  <si>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</si>
  <si>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</si>
  <si>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</si>
  <si>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</si>
  <si>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</si>
  <si>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</si>
  <si>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</si>
  <si>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</si>
  <si>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</si>
  <si>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</si>
  <si>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</si>
  <si>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</si>
  <si>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</si>
  <si>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</si>
  <si>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</si>
  <si>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</si>
  <si>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</si>
  <si>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</si>
  <si>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</si>
  <si>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</si>
  <si>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</si>
  <si>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</si>
  <si>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</si>
  <si>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</si>
  <si>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</si>
  <si>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</si>
  <si>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</si>
  <si>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</si>
  <si>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</si>
  <si>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</si>
  <si>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</si>
  <si>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</si>
  <si>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</si>
  <si>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</si>
  <si>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</si>
  <si>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</si>
  <si>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</si>
  <si>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</si>
  <si>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</si>
  <si>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</si>
  <si>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</si>
  <si>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</si>
  <si>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</si>
  <si>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</si>
  <si>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</si>
  <si>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</si>
  <si>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</si>
  <si>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</si>
  <si>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</si>
  <si>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</si>
  <si>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</si>
  <si>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</si>
  <si>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</si>
  <si>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</si>
  <si>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</si>
  <si>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</si>
  <si>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</si>
  <si>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</si>
  <si>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</si>
  <si>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</si>
  <si>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</si>
  <si>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</si>
  <si>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</si>
  <si>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</si>
  <si>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</si>
  <si>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</si>
  <si>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</si>
  <si>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</si>
  <si>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</si>
  <si>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</si>
  <si>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</si>
  <si>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</si>
  <si>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</si>
  <si>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</si>
  <si>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</si>
  <si>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</si>
  <si>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</si>
  <si>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</si>
  <si>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</si>
  <si>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</si>
  <si>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</si>
  <si>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</si>
  <si>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</si>
  <si>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</si>
  <si>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</si>
  <si>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</si>
  <si>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</si>
  <si>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</si>
  <si>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</si>
  <si>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</si>
  <si>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</si>
  <si>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</si>
  <si>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</si>
  <si>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</si>
  <si>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</si>
  <si>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</si>
  <si>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</si>
  <si>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</si>
  <si>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</si>
  <si>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</si>
  <si>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</si>
  <si>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</si>
  <si>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</si>
  <si>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</si>
  <si>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</si>
  <si>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</si>
  <si>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</si>
  <si>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</si>
  <si>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</si>
  <si>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</si>
  <si>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</si>
  <si>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</si>
  <si>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</si>
  <si>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</si>
  <si>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</si>
  <si>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</si>
  <si>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</si>
  <si>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</si>
  <si>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</si>
  <si>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</si>
  <si>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</si>
  <si>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</si>
  <si>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</si>
  <si>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</si>
  <si>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</si>
  <si>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</si>
  <si>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</si>
  <si>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</si>
  <si>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</si>
  <si>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</si>
  <si>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</si>
  <si>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</si>
  <si>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</si>
  <si>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</si>
  <si>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</si>
  <si>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</si>
  <si>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</si>
  <si>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</si>
  <si>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</si>
  <si>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</si>
  <si>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</si>
  <si>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</si>
  <si>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</si>
  <si>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</si>
  <si>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</si>
  <si>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</si>
  <si>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</si>
  <si>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</si>
  <si>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</si>
  <si>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</si>
  <si>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</si>
  <si>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</si>
  <si>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</si>
  <si>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</si>
  <si>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</si>
  <si>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</si>
  <si>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</si>
  <si>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</si>
  <si>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</si>
  <si>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</si>
  <si>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</si>
  <si>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</si>
  <si>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</si>
  <si>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</si>
  <si>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</si>
  <si>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</si>
  <si>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</si>
  <si>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</si>
  <si>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</si>
  <si>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</si>
  <si>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</si>
  <si>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</si>
  <si>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</si>
  <si>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</si>
  <si>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</si>
  <si>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</si>
  <si>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</si>
  <si>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</si>
  <si>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</si>
  <si>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</si>
  <si>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</si>
  <si>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</si>
  <si>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</si>
  <si>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</si>
  <si>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</si>
  <si>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</si>
  <si>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</si>
  <si>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</si>
  <si>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</si>
  <si>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</si>
  <si>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</si>
  <si>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</si>
  <si>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</si>
  <si>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</si>
  <si>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</si>
  <si>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</si>
  <si>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</si>
  <si>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</si>
  <si>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</si>
  <si>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</si>
  <si>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</si>
  <si>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</si>
  <si>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</si>
  <si>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</si>
  <si>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</si>
  <si>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</si>
  <si>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</si>
  <si>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</si>
  <si>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</si>
  <si>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</si>
  <si>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</si>
  <si>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</si>
  <si>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</si>
  <si>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</si>
  <si>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</si>
  <si>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</si>
  <si>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</si>
  <si>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</si>
  <si>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</si>
  <si>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</si>
  <si>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</si>
  <si>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</si>
  <si>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</si>
  <si>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</si>
  <si>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</si>
  <si>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</si>
  <si>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</si>
  <si>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</si>
  <si>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</si>
  <si>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</si>
  <si>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</si>
  <si>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</si>
  <si>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</si>
  <si>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</si>
  <si>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</si>
  <si>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</si>
  <si>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</si>
  <si>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</si>
  <si>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</si>
  <si>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</si>
  <si>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</si>
  <si>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</si>
  <si>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</si>
  <si>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</si>
  <si>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</si>
  <si>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</si>
  <si>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</si>
  <si>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</si>
  <si>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</si>
  <si>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</si>
  <si>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</si>
  <si>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</si>
  <si>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</si>
  <si>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</si>
  <si>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</si>
  <si>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</si>
  <si>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</si>
  <si>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</si>
  <si>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</si>
  <si>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</si>
  <si>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</si>
  <si>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</si>
  <si>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</si>
  <si>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</si>
  <si>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</si>
  <si>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</si>
  <si>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</si>
  <si>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</si>
  <si>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</si>
  <si>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</si>
  <si>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</si>
  <si>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</si>
  <si>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</si>
  <si>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</si>
  <si>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</si>
  <si>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</si>
  <si>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</si>
  <si>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</si>
  <si>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</si>
  <si>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</si>
  <si>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</si>
  <si>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</si>
  <si>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</si>
  <si>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</si>
  <si>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</si>
  <si>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</si>
  <si>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</si>
  <si>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</si>
  <si>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</si>
  <si>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</si>
  <si>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</si>
  <si>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</si>
  <si>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</si>
  <si>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</si>
  <si>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</si>
  <si>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</si>
  <si>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</si>
  <si>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</si>
  <si>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</si>
  <si>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</si>
  <si>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</si>
  <si>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</si>
  <si>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</si>
  <si>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</si>
  <si>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</si>
  <si>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</si>
  <si>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</si>
  <si>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</si>
  <si>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</si>
  <si>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</si>
  <si>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</si>
  <si>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</si>
  <si>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</si>
  <si>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</si>
  <si>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</si>
  <si>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</si>
  <si>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</si>
  <si>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</si>
  <si>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</si>
  <si>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</si>
  <si>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</si>
  <si>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</si>
  <si>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</si>
  <si>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</si>
  <si>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</si>
  <si>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</si>
  <si>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</si>
  <si>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</si>
  <si>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</si>
  <si>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</si>
  <si>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</si>
  <si>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</si>
  <si>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</si>
  <si>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</si>
  <si>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</si>
  <si>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</si>
  <si>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</si>
  <si>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</si>
  <si>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</si>
  <si>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</si>
  <si>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</si>
  <si>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</si>
  <si>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</si>
  <si>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</si>
  <si>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</si>
  <si>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</si>
  <si>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</si>
  <si>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</si>
  <si>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</si>
  <si>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</si>
  <si>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</si>
  <si>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</si>
  <si>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</si>
  <si>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</si>
  <si>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</si>
  <si>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</si>
  <si>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</si>
  <si>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</si>
  <si>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</si>
  <si>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</si>
  <si>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</si>
  <si>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</si>
  <si>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</si>
  <si>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</si>
  <si>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</si>
  <si>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</si>
  <si>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</si>
  <si>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</si>
  <si>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</si>
  <si>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</si>
  <si>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</si>
  <si>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</si>
  <si>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</si>
  <si>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</si>
  <si>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</si>
  <si>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</si>
  <si>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</si>
  <si>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</si>
  <si>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</si>
  <si>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</si>
  <si>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</si>
  <si>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</si>
  <si>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</si>
  <si>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</si>
  <si>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</si>
  <si>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</si>
  <si>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</si>
  <si>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</si>
  <si>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</si>
  <si>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</si>
  <si>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</si>
  <si>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</si>
  <si>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</si>
  <si>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</si>
  <si>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</si>
  <si>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</si>
  <si>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</si>
  <si>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</si>
  <si>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</si>
  <si>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</si>
  <si>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</si>
  <si>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</si>
  <si>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</si>
  <si>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</si>
  <si>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</si>
  <si>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</si>
  <si>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</si>
  <si>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</si>
  <si>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</si>
  <si>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</si>
  <si>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</si>
  <si>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</si>
  <si>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</si>
  <si>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</si>
  <si>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</si>
  <si>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</si>
  <si>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</si>
  <si>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</si>
  <si>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</si>
  <si>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</si>
  <si>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</si>
  <si>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</si>
  <si>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</si>
  <si>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</si>
  <si>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</si>
  <si>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</si>
  <si>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</si>
  <si>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</si>
  <si>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</si>
  <si>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</si>
  <si>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</si>
  <si>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</si>
  <si>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</si>
  <si>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</si>
  <si>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</si>
  <si>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</si>
  <si>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</si>
  <si>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</si>
  <si>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</si>
  <si>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</si>
  <si>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</si>
  <si>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</si>
  <si>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</si>
  <si>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</si>
  <si>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</si>
  <si>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</si>
  <si>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</si>
  <si>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</si>
  <si>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</si>
  <si>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</si>
  <si>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</si>
  <si>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</si>
  <si>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</si>
  <si>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</si>
  <si>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</si>
  <si>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</si>
  <si>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</si>
  <si>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</si>
  <si>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</si>
  <si>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</si>
  <si>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</si>
  <si>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</si>
  <si>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</si>
  <si>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</si>
  <si>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</si>
  <si>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</si>
  <si>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</si>
  <si>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</si>
  <si>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</si>
  <si>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</si>
  <si>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</si>
  <si>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</si>
  <si>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</si>
  <si>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</si>
  <si>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</si>
  <si>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</si>
  <si>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</si>
  <si>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</si>
  <si>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</si>
  <si>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</si>
  <si>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</si>
  <si>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</si>
  <si>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</si>
  <si>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</si>
  <si>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</si>
  <si>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</si>
  <si>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</si>
  <si>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</si>
  <si>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</si>
  <si>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</si>
  <si>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</si>
  <si>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</si>
  <si>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</si>
  <si>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</si>
  <si>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</si>
  <si>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</si>
  <si>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</si>
  <si>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</si>
  <si>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</si>
  <si>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</si>
  <si>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</si>
  <si>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</si>
  <si>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</si>
  <si>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</si>
  <si>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</si>
  <si>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</si>
  <si>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</si>
  <si>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</si>
  <si>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</si>
  <si>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</si>
  <si>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</si>
  <si>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</si>
  <si>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</si>
  <si>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</si>
  <si>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</si>
  <si>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</si>
  <si>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</si>
  <si>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</si>
  <si>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</si>
  <si>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</si>
  <si>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</si>
  <si>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</si>
  <si>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</si>
  <si>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</si>
  <si>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</si>
  <si>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</si>
  <si>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</si>
  <si>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</si>
  <si>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</si>
  <si>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</si>
  <si>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</si>
  <si>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</si>
  <si>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</si>
  <si>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</si>
  <si>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</si>
  <si>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</si>
  <si>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</si>
  <si>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</si>
  <si>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</si>
  <si>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</si>
  <si>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</si>
  <si>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</si>
  <si>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</si>
  <si>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</si>
  <si>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</si>
  <si>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</si>
  <si>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</si>
  <si>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</si>
  <si>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</si>
  <si>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</si>
  <si>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</si>
  <si>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</si>
  <si>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</si>
  <si>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</si>
  <si>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</si>
  <si>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</si>
  <si>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</si>
  <si>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</si>
  <si>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</si>
  <si>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</si>
  <si>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</si>
  <si>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</si>
  <si>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</si>
  <si>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</si>
  <si>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</si>
  <si>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</si>
  <si>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</si>
  <si>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</si>
  <si>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</si>
  <si>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</si>
  <si>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</si>
  <si>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</si>
  <si>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</si>
  <si>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</si>
  <si>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</si>
  <si>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</si>
  <si>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</si>
  <si>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</si>
  <si>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</si>
  <si>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</si>
  <si>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</si>
  <si>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</si>
  <si>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</si>
  <si>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</si>
  <si>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</si>
  <si>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</si>
  <si>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</si>
  <si>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</si>
  <si>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</si>
  <si>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</si>
  <si>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</si>
  <si>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</si>
  <si>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</si>
  <si>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</si>
  <si>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</si>
  <si>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</si>
  <si>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</si>
  <si>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</si>
  <si>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</si>
  <si>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</si>
  <si>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</si>
  <si>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</si>
  <si>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</si>
  <si>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</si>
  <si>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</si>
  <si>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</si>
  <si>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</si>
  <si>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</si>
  <si>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</si>
  <si>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</si>
  <si>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</si>
  <si>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</si>
  <si>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</si>
  <si>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</si>
  <si>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</si>
  <si>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</si>
  <si>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</si>
  <si>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</si>
  <si>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</si>
  <si>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</si>
  <si>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</si>
  <si>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</si>
  <si>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</si>
  <si>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</si>
  <si>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</si>
  <si>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</si>
  <si>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</si>
  <si>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</si>
  <si>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</si>
  <si>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</si>
  <si>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</si>
  <si>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</si>
  <si>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</si>
  <si>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</si>
  <si>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</si>
  <si>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</si>
  <si>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</si>
  <si>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</si>
  <si>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</si>
  <si>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</si>
  <si>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</si>
  <si>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</si>
  <si>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</si>
  <si>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</si>
  <si>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</si>
  <si>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</si>
  <si>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</si>
  <si>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</si>
  <si>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</si>
  <si>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</si>
  <si>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</si>
  <si>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</si>
  <si>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</si>
  <si>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</si>
  <si>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</si>
  <si>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</si>
  <si>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</si>
  <si>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</si>
  <si>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</si>
  <si>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</si>
  <si>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</si>
  <si>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</si>
  <si>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</si>
  <si>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</si>
  <si>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</si>
  <si>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</si>
  <si>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</si>
  <si>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</si>
  <si>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</si>
  <si>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</si>
  <si>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</si>
  <si>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</si>
  <si>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</si>
  <si>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</si>
  <si>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</si>
  <si>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</si>
  <si>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</si>
  <si>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</si>
  <si>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</si>
  <si>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</si>
  <si>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</si>
  <si>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</si>
  <si>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</si>
  <si>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</si>
  <si>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</si>
  <si>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</si>
  <si>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</si>
  <si>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</si>
  <si>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</si>
  <si>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</si>
  <si>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</si>
  <si>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</si>
  <si>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</si>
  <si>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</si>
  <si>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</si>
  <si>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</si>
  <si>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</si>
  <si>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</si>
  <si>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</si>
  <si>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</si>
  <si>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</si>
  <si>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</si>
  <si>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</si>
  <si>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</si>
  <si>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</si>
  <si>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</si>
  <si>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</si>
  <si>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</si>
  <si>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</si>
  <si>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</si>
  <si>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</si>
  <si>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</si>
  <si>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</si>
  <si>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</si>
  <si>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</si>
  <si>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</si>
  <si>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</si>
  <si>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</si>
  <si>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</si>
  <si>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</si>
  <si>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</si>
  <si>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</si>
  <si>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</si>
  <si>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</si>
  <si>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</si>
  <si>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</si>
  <si>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</si>
  <si>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</si>
  <si>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</si>
  <si>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</si>
  <si>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</si>
  <si>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</si>
  <si>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</si>
  <si>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</si>
  <si>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</si>
  <si>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</si>
  <si>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</si>
  <si>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</si>
  <si>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</si>
  <si>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</si>
  <si>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</si>
  <si>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</si>
  <si>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</si>
  <si>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</si>
  <si>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</si>
  <si>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</si>
  <si>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</si>
  <si>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</si>
  <si>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</si>
  <si>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</si>
  <si>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</si>
  <si>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</si>
  <si>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</si>
  <si>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</si>
  <si>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</si>
  <si>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</si>
  <si>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</si>
  <si>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</si>
  <si>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</si>
  <si>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</si>
  <si>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</si>
  <si>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</si>
  <si>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</si>
  <si>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</si>
  <si>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</si>
  <si>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</si>
  <si>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</si>
  <si>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</si>
  <si>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</si>
  <si>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</si>
  <si>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</si>
  <si>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</si>
  <si>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</si>
  <si>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</si>
  <si>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</si>
  <si>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</si>
  <si>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</si>
  <si>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</si>
  <si>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</si>
  <si>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</si>
  <si>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</si>
  <si>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</si>
  <si>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</si>
  <si>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</si>
  <si>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</si>
  <si>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</si>
  <si>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</si>
  <si>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</si>
  <si>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</si>
  <si>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</si>
  <si>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</si>
  <si>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</si>
  <si>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</si>
  <si>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</si>
  <si>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</si>
  <si>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</si>
  <si>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</si>
  <si>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</si>
  <si>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</si>
  <si>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</si>
  <si>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</si>
  <si>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</si>
  <si>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</si>
  <si>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</si>
  <si>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</si>
  <si>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</si>
  <si>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</si>
  <si>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</si>
  <si>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</si>
  <si>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</si>
  <si>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</si>
  <si>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</si>
  <si>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</si>
  <si>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</si>
  <si>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</si>
  <si>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</si>
  <si>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</si>
  <si>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</si>
  <si>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</si>
  <si>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</si>
  <si>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</si>
  <si>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</si>
  <si>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</si>
  <si>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</si>
  <si>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</si>
  <si>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</si>
  <si>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</si>
  <si>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</si>
  <si>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</si>
  <si>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</si>
  <si>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</si>
  <si>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</si>
  <si>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</si>
  <si>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</si>
  <si>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</si>
  <si>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</si>
  <si>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</si>
  <si>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</si>
  <si>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</si>
  <si>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</si>
  <si>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</si>
  <si>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</si>
  <si>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</si>
  <si>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</si>
  <si>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</si>
  <si>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</si>
  <si>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</si>
  <si>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</si>
  <si>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</si>
  <si>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</si>
  <si>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</si>
  <si>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</si>
  <si>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</si>
  <si>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</si>
  <si>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</si>
  <si>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</si>
  <si>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</si>
  <si>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</si>
  <si>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</si>
  <si>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</si>
  <si>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</si>
  <si>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</si>
  <si>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</si>
  <si>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</si>
  <si>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</si>
  <si>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</si>
  <si>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</si>
  <si>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</si>
  <si>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</si>
  <si>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</si>
  <si>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</si>
  <si>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</si>
  <si>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</si>
  <si>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</si>
  <si>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</si>
  <si>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</si>
  <si>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</si>
  <si>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</si>
  <si>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</si>
  <si>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</si>
  <si>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</si>
  <si>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</si>
  <si>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</si>
  <si>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</si>
  <si>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</si>
  <si>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</si>
  <si>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</si>
  <si>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</si>
  <si>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</si>
  <si>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</si>
  <si>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</si>
  <si>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</si>
  <si>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</si>
  <si>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</si>
  <si>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</si>
  <si>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</si>
  <si>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</si>
  <si>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</si>
  <si>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</si>
  <si>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</si>
  <si>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</si>
  <si>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</si>
  <si>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</si>
  <si>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</si>
  <si>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</si>
  <si>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</si>
  <si>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</si>
  <si>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</si>
  <si>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</si>
  <si>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</si>
  <si>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</si>
  <si>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</si>
  <si>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</si>
  <si>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</si>
  <si>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</si>
  <si>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</si>
  <si>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</si>
  <si>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</si>
  <si>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</si>
  <si>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</si>
  <si>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</si>
  <si>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</si>
  <si>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</si>
  <si>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</si>
  <si>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</si>
  <si>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</si>
  <si>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</si>
  <si>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</si>
  <si>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</si>
  <si>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</si>
  <si>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</si>
  <si>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</si>
  <si>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</si>
  <si>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</si>
  <si>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</si>
  <si>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</si>
  <si>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</si>
  <si>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</si>
  <si>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</si>
  <si>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</si>
  <si>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</si>
  <si>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</si>
  <si>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</si>
  <si>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</si>
  <si>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</si>
  <si>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</si>
  <si>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</si>
  <si>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</si>
  <si>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</si>
  <si>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</si>
  <si>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</si>
  <si>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</si>
  <si>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</si>
  <si>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</si>
  <si>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</si>
  <si>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</si>
  <si>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</si>
  <si>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</si>
  <si>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</si>
  <si>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</si>
  <si>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</si>
  <si>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</si>
  <si>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</si>
  <si>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</si>
  <si>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</si>
  <si>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</si>
  <si>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</si>
  <si>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</si>
  <si>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</si>
  <si>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</si>
  <si>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</si>
  <si>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</si>
  <si>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</si>
  <si>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</si>
  <si>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</si>
  <si>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</si>
  <si>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</si>
  <si>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</si>
  <si>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</si>
  <si>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</si>
  <si>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</si>
  <si>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</si>
  <si>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</si>
  <si>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</si>
  <si>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</si>
  <si>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</si>
  <si>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</si>
  <si>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</si>
  <si>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</si>
  <si>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</si>
  <si>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</si>
  <si>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</si>
  <si>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</si>
  <si>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</si>
  <si>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</si>
  <si>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</si>
  <si>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</si>
  <si>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</si>
  <si>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</si>
  <si>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</si>
  <si>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</si>
  <si>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</si>
  <si>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</si>
  <si>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</si>
  <si>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</si>
  <si>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</si>
  <si>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</si>
  <si>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</si>
  <si>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</si>
  <si>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</si>
  <si>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</si>
  <si>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</si>
  <si>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</si>
  <si>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</si>
  <si>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</si>
  <si>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</si>
  <si>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</si>
  <si>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</si>
  <si>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</si>
  <si>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</si>
  <si>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</si>
  <si>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</si>
  <si>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</si>
  <si>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</si>
  <si>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</si>
  <si>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</si>
  <si>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</si>
  <si>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</si>
  <si>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</si>
  <si>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</si>
  <si>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</si>
  <si>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</si>
  <si>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</si>
  <si>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</si>
  <si>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</si>
  <si>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</si>
  <si>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</si>
  <si>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</si>
  <si>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</si>
  <si>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</si>
  <si>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</si>
  <si>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</si>
  <si>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</si>
  <si>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</si>
  <si>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</si>
  <si>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</si>
  <si>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</si>
  <si>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</si>
  <si>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</si>
  <si>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</si>
  <si>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</si>
  <si>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</si>
  <si>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</si>
  <si>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</si>
  <si>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</si>
  <si>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</si>
  <si>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</si>
  <si>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</si>
  <si>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</si>
  <si>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</si>
  <si>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</si>
  <si>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</si>
  <si>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</si>
  <si>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</si>
  <si>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</si>
  <si>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</si>
  <si>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</si>
  <si>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</si>
  <si>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</si>
  <si>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</si>
  <si>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</si>
  <si>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</si>
  <si>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</si>
  <si>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</si>
  <si>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</si>
  <si>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</si>
  <si>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</si>
  <si>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</si>
  <si>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</si>
  <si>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</si>
  <si>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</si>
  <si>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</si>
  <si>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</si>
  <si>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</si>
  <si>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</si>
  <si>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</si>
  <si>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</si>
  <si>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</si>
  <si>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</si>
  <si>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</si>
  <si>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</si>
  <si>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</si>
  <si>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</si>
  <si>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</si>
  <si>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</si>
  <si>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</si>
  <si>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</si>
  <si>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</si>
  <si>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</si>
  <si>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</si>
  <si>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</si>
  <si>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</si>
  <si>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</si>
  <si>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</si>
  <si>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</si>
  <si>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</si>
  <si>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</si>
  <si>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</si>
  <si>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</si>
  <si>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</si>
  <si>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</si>
  <si>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</si>
  <si>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</si>
  <si>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</si>
  <si>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</si>
  <si>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</si>
  <si>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</si>
  <si>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</si>
  <si>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</si>
  <si>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</si>
  <si>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</si>
  <si>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</si>
  <si>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</si>
  <si>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</si>
  <si>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</si>
  <si>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</si>
  <si>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</si>
  <si>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</si>
  <si>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</si>
  <si>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</si>
  <si>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</si>
  <si>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</si>
  <si>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</si>
  <si>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</si>
  <si>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</si>
  <si>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</si>
  <si>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</si>
  <si>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</si>
  <si>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</si>
  <si>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</si>
  <si>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</si>
  <si>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</si>
  <si>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</si>
  <si>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</si>
  <si>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</si>
  <si>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</si>
  <si>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</si>
  <si>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</si>
  <si>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</si>
  <si>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</si>
  <si>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</si>
  <si>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</si>
  <si>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</si>
  <si>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</si>
  <si>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</si>
  <si>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</si>
  <si>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</si>
  <si>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</si>
  <si>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</si>
  <si>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</si>
  <si>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</si>
  <si>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</si>
  <si>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</si>
  <si>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</si>
  <si>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</si>
  <si>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</si>
  <si>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</si>
  <si>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</si>
  <si>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</si>
  <si>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</si>
  <si>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</si>
  <si>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</si>
  <si>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</si>
  <si>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</si>
  <si>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</si>
  <si>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</si>
  <si>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</si>
  <si>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</si>
  <si>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</si>
  <si>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</si>
  <si>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</si>
  <si>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</si>
  <si>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</si>
  <si>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</si>
  <si>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</si>
  <si>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</si>
  <si>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</si>
  <si>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</si>
  <si>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</si>
  <si>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</si>
  <si>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</si>
  <si>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</si>
  <si>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</si>
  <si>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</si>
  <si>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</si>
  <si>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</si>
  <si>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</si>
  <si>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</si>
  <si>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</si>
  <si>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</si>
  <si>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</si>
  <si>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</si>
  <si>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</si>
  <si>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</si>
  <si>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</si>
  <si>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</si>
  <si>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</si>
  <si>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</si>
  <si>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</si>
  <si>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</si>
  <si>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</si>
  <si>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</si>
  <si>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</si>
  <si>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</si>
  <si>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</si>
  <si>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</si>
  <si>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</si>
  <si>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</si>
  <si>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</si>
  <si>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</si>
  <si>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</si>
  <si>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</si>
  <si>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</si>
  <si>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</si>
  <si>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</si>
  <si>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</si>
  <si>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</si>
  <si>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</si>
  <si>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</si>
  <si>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</si>
  <si>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</si>
  <si>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</si>
  <si>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</si>
  <si>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</si>
  <si>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</si>
  <si>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</si>
  <si>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</si>
  <si>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</si>
  <si>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</si>
  <si>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</si>
  <si>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</si>
  <si>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</si>
  <si>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</si>
  <si>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</si>
  <si>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</si>
  <si>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</si>
  <si>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</si>
  <si>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</si>
  <si>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</si>
  <si>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</si>
  <si>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</si>
  <si>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</si>
  <si>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</si>
  <si>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</si>
  <si>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</si>
  <si>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</si>
  <si>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</si>
  <si>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</si>
  <si>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</si>
  <si>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</si>
  <si>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</si>
  <si>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</si>
  <si>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</si>
  <si>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</si>
  <si>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</si>
  <si>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</si>
  <si>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</si>
  <si>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</si>
  <si>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</si>
  <si>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</si>
  <si>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</si>
  <si>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</si>
  <si>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</si>
  <si>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</si>
  <si>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</si>
  <si>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</si>
  <si>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</si>
  <si>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</si>
  <si>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</si>
  <si>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</si>
  <si>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</si>
  <si>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</si>
  <si>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</si>
  <si>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</si>
  <si>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</si>
  <si>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</si>
  <si>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</si>
  <si>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</si>
  <si>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</si>
  <si>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</si>
  <si>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</si>
  <si>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</si>
  <si>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</si>
  <si>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</si>
  <si>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</si>
  <si>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</si>
  <si>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</si>
  <si>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</si>
  <si>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</si>
  <si>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</si>
  <si>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</si>
  <si>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</si>
  <si>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</si>
  <si>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</si>
  <si>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</si>
  <si>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</si>
  <si>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</si>
  <si>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</si>
  <si>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</si>
  <si>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</si>
  <si>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</si>
  <si>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</si>
  <si>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</si>
  <si>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</si>
  <si>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</si>
  <si>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</si>
  <si>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</si>
  <si>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</si>
  <si>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</si>
  <si>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</si>
  <si>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</si>
  <si>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</si>
  <si>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</si>
  <si>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</si>
  <si>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</si>
  <si>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</si>
  <si>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</si>
  <si>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</si>
  <si>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</si>
  <si>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</si>
  <si>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</si>
  <si>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</si>
  <si>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</si>
  <si>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</si>
  <si>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</si>
  <si>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</si>
  <si>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</si>
  <si>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</si>
  <si>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</si>
  <si>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</si>
  <si>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</si>
  <si>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</si>
  <si>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</si>
  <si>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</si>
  <si>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</si>
  <si>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</si>
  <si>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</si>
  <si>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</si>
  <si>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</si>
  <si>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</si>
  <si>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</si>
  <si>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</si>
  <si>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</si>
  <si>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</si>
  <si>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</si>
  <si>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</si>
  <si>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</si>
  <si>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</si>
  <si>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</si>
  <si>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</si>
  <si>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</si>
  <si>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</si>
  <si>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</si>
  <si>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</si>
  <si>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</si>
  <si>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</si>
  <si>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</si>
  <si>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</si>
  <si>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</si>
  <si>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</si>
  <si>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</si>
  <si>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</si>
  <si>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</si>
  <si>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</si>
  <si>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</si>
  <si>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</si>
  <si>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</si>
  <si>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</si>
  <si>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</si>
  <si>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</si>
  <si>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</si>
  <si>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</si>
  <si>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</si>
  <si>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</si>
  <si>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</si>
  <si>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</si>
  <si>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</si>
  <si>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</si>
  <si>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</si>
  <si>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</si>
  <si>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</si>
  <si>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</si>
  <si>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</si>
  <si>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</si>
  <si>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</si>
  <si>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</si>
  <si>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</si>
  <si>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</si>
  <si>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</si>
  <si>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</si>
  <si>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</si>
  <si>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</si>
  <si>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</si>
  <si>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</si>
  <si>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</si>
  <si>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</si>
  <si>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</si>
  <si>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</si>
  <si>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</si>
  <si>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</si>
  <si>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</si>
  <si>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</si>
  <si>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</si>
  <si>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</si>
  <si>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</si>
  <si>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</si>
  <si>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</si>
  <si>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</si>
  <si>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</si>
  <si>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</si>
  <si>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</si>
  <si>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</si>
  <si>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</si>
  <si>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</si>
  <si>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</si>
  <si>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</si>
  <si>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</si>
  <si>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</si>
  <si>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</si>
  <si>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</si>
  <si>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</si>
  <si>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</si>
  <si>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</si>
  <si>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</si>
  <si>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</si>
  <si>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</si>
  <si>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</si>
  <si>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</si>
  <si>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</si>
  <si>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</si>
  <si>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</si>
  <si>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</si>
  <si>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</si>
  <si>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</si>
  <si>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</si>
  <si>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</si>
  <si>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</si>
  <si>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</si>
  <si>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</si>
  <si>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</si>
  <si>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</si>
  <si>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</si>
  <si>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</si>
  <si>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</si>
  <si>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</si>
  <si>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</si>
  <si>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</si>
  <si>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</si>
  <si>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</si>
  <si>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</si>
  <si>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</si>
  <si>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</si>
  <si>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</si>
  <si>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</si>
  <si>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</si>
  <si>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</si>
  <si>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</si>
  <si>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</si>
  <si>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</si>
  <si>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</si>
  <si>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</si>
  <si>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</si>
  <si>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</si>
  <si>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</si>
  <si>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</si>
  <si>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</si>
  <si>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</si>
  <si>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</si>
  <si>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</si>
  <si>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</si>
  <si>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</si>
  <si>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</si>
  <si>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</si>
  <si>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</si>
  <si>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</si>
  <si>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</si>
  <si>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</si>
  <si>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</si>
  <si>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</si>
  <si>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</si>
  <si>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</si>
  <si>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</si>
  <si>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</si>
  <si>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</si>
  <si>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</si>
  <si>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</si>
  <si>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</si>
  <si>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</si>
  <si>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</si>
  <si>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</si>
  <si>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</si>
  <si>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</si>
  <si>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</si>
  <si>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</si>
  <si>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</si>
  <si>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</si>
  <si>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</si>
  <si>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</si>
  <si>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</si>
  <si>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</si>
  <si>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</si>
  <si>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</si>
  <si>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</si>
  <si>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</si>
  <si>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</si>
  <si>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</si>
  <si>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</si>
  <si>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</si>
  <si>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</si>
  <si>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</si>
  <si>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</si>
  <si>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</si>
  <si>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</si>
  <si>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</si>
  <si>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</si>
  <si>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</si>
  <si>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</si>
  <si>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</si>
  <si>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</si>
  <si>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</si>
  <si>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</si>
  <si>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</si>
  <si>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</si>
  <si>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</si>
  <si>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</si>
  <si>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</si>
  <si>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</si>
  <si>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</si>
  <si>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</si>
  <si>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</si>
  <si>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</si>
  <si>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</si>
  <si>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</si>
  <si>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</si>
  <si>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</si>
  <si>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</si>
  <si>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</si>
  <si>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</si>
  <si>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</si>
  <si>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</si>
  <si>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</si>
  <si>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</si>
  <si>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</si>
  <si>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</si>
  <si>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</si>
  <si>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</si>
  <si>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</si>
  <si>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</si>
  <si>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</si>
  <si>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</si>
  <si>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</si>
  <si>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</si>
  <si>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</si>
  <si>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</si>
  <si>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</si>
  <si>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</si>
  <si>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</si>
  <si>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</si>
  <si>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</si>
  <si>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</si>
  <si>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</si>
  <si>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</si>
  <si>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</si>
  <si>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</si>
  <si>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</si>
  <si>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</si>
  <si>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</si>
  <si>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</si>
  <si>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</si>
  <si>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</si>
  <si>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</si>
  <si>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</si>
  <si>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</si>
  <si>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</si>
  <si>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</si>
  <si>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</si>
  <si>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</si>
  <si>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</si>
  <si>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</si>
  <si>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</si>
  <si>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</si>
  <si>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</si>
  <si>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</si>
  <si>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</si>
  <si>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</si>
  <si>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</si>
  <si>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</si>
  <si>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</si>
  <si>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</si>
  <si>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</si>
  <si>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</si>
  <si>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</si>
  <si>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</si>
  <si>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</si>
  <si>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</si>
  <si>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</si>
  <si>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</si>
  <si>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</si>
  <si>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</si>
  <si>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</si>
  <si>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</si>
  <si>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</si>
  <si>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</si>
  <si>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</si>
  <si>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</si>
  <si>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</si>
  <si>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</si>
  <si>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</si>
  <si>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</si>
  <si>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</si>
  <si>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</si>
  <si>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</si>
  <si>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</si>
  <si>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</si>
  <si>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</si>
  <si>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</si>
  <si>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</si>
  <si>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</si>
  <si>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</si>
  <si>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</si>
  <si>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</si>
  <si>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</si>
  <si>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</si>
  <si>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</si>
  <si>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</si>
  <si>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</si>
  <si>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</si>
  <si>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</si>
  <si>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</si>
  <si>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</si>
  <si>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</si>
  <si>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</si>
  <si>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</si>
  <si>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</si>
  <si>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</si>
  <si>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</si>
  <si>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</si>
  <si>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</si>
  <si>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</si>
  <si>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</si>
  <si>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</si>
  <si>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</si>
  <si>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</si>
  <si>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</si>
  <si>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</si>
  <si>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</si>
  <si>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</si>
  <si>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</si>
  <si>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</si>
  <si>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</si>
  <si>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</si>
  <si>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</si>
  <si>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</si>
  <si>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</si>
  <si>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</si>
  <si>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</si>
  <si>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</si>
  <si>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</si>
  <si>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</si>
  <si>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</si>
  <si>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</si>
  <si>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</si>
  <si>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</si>
  <si>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</si>
  <si>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</si>
  <si>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</si>
  <si>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</si>
  <si>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</si>
  <si>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</si>
  <si>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</si>
  <si>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</si>
  <si>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</si>
  <si>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</si>
  <si>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</si>
  <si>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</si>
  <si>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</si>
  <si>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</si>
  <si>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</si>
  <si>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</si>
  <si>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</si>
  <si>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</si>
  <si>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</si>
  <si>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</si>
  <si>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</si>
  <si>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</si>
  <si>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</si>
  <si>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</si>
  <si>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</si>
  <si>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</si>
  <si>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</si>
  <si>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</si>
  <si>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</si>
  <si>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</si>
  <si>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</si>
  <si>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</si>
  <si>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</si>
  <si>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</si>
  <si>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</si>
  <si>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</si>
  <si>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</si>
  <si>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</si>
  <si>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</si>
  <si>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</si>
  <si>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</si>
  <si>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</si>
  <si>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</si>
  <si>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</si>
  <si>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</si>
  <si>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</si>
  <si>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</si>
  <si>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</si>
  <si>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</si>
  <si>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</si>
  <si>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</si>
  <si>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</si>
  <si>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</si>
  <si>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</si>
  <si>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</si>
  <si>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</si>
  <si>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</si>
  <si>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</si>
  <si>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</si>
  <si>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</si>
  <si>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</si>
  <si>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</si>
  <si>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</si>
  <si>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</si>
  <si>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</si>
  <si>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</si>
  <si>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</si>
  <si>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</si>
  <si>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</si>
  <si>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</si>
  <si>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</si>
  <si>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</si>
  <si>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</si>
  <si>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</si>
  <si>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</si>
  <si>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</si>
  <si>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</si>
  <si>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</si>
  <si>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</si>
  <si>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</si>
  <si>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</si>
  <si>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</si>
  <si>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</si>
  <si>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</si>
  <si>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</si>
  <si>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</si>
  <si>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</si>
  <si>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</si>
  <si>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</si>
  <si>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</si>
  <si>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</si>
  <si>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</si>
  <si>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</si>
  <si>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</si>
  <si>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</si>
  <si>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</si>
  <si>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</si>
  <si>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</si>
  <si>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</si>
  <si>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</si>
  <si>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</si>
  <si>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</si>
  <si>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</si>
  <si>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</si>
  <si>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</si>
  <si>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</si>
  <si>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</si>
  <si>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</si>
  <si>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</si>
  <si>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</si>
  <si>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</si>
  <si>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</si>
  <si>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</si>
  <si>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</si>
  <si>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</si>
  <si>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</si>
  <si>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</si>
  <si>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</si>
  <si>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</si>
  <si>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</si>
  <si>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</si>
  <si>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</si>
  <si>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</si>
  <si>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</si>
  <si>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</si>
  <si>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</si>
  <si>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</si>
  <si>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</si>
  <si>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</si>
  <si>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</si>
  <si>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</si>
  <si>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</si>
  <si>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</si>
  <si>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</si>
  <si>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</si>
  <si>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</si>
  <si>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</si>
  <si>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</si>
  <si>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</si>
  <si>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</si>
  <si>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</si>
  <si>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</si>
  <si>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</si>
  <si>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</si>
  <si>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</si>
  <si>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</si>
  <si>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</si>
  <si>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</si>
  <si>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</si>
  <si>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</si>
  <si>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</si>
  <si>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</si>
  <si>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</si>
  <si>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</si>
  <si>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</si>
  <si>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</si>
  <si>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</si>
  <si>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</si>
  <si>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</si>
  <si>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</si>
  <si>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</si>
  <si>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</si>
  <si>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</si>
  <si>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</si>
  <si>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</si>
  <si>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</si>
  <si>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</si>
  <si>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</si>
  <si>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</si>
  <si>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</si>
  <si>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</si>
  <si>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</si>
  <si>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</si>
  <si>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</si>
  <si>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</si>
  <si>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</si>
  <si>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</si>
  <si>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</si>
  <si>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</si>
  <si>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</si>
  <si>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</si>
  <si>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</si>
  <si>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</si>
  <si>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</si>
  <si>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</si>
  <si>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</si>
  <si>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</si>
  <si>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</si>
  <si>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</si>
  <si>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</si>
  <si>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</si>
  <si>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</si>
  <si>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</si>
  <si>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</si>
  <si>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</si>
  <si>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</si>
  <si>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</si>
  <si>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</si>
  <si>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</si>
  <si>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</si>
  <si>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</si>
  <si>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</si>
  <si>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</si>
  <si>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</si>
  <si>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</si>
  <si>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</si>
  <si>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</si>
  <si>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</si>
  <si>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</si>
  <si>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</si>
  <si>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</si>
  <si>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</si>
  <si>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</si>
  <si>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</si>
  <si>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</si>
  <si>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</si>
  <si>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</si>
  <si>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</si>
  <si>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</si>
  <si>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</si>
  <si>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</si>
  <si>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</si>
  <si>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</si>
  <si>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</si>
  <si>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</si>
  <si>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</si>
  <si>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</si>
  <si>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</si>
  <si>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</si>
  <si>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</si>
  <si>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</si>
  <si>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</si>
  <si>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</si>
  <si>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</si>
  <si>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</si>
  <si>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</si>
  <si>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</si>
  <si>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</si>
  <si>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</si>
  <si>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</si>
  <si>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</si>
  <si>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</si>
  <si>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</si>
  <si>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</si>
  <si>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</si>
  <si>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</si>
  <si>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</si>
  <si>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</si>
  <si>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</si>
  <si>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</si>
  <si>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</si>
  <si>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</si>
  <si>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</si>
  <si>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</si>
  <si>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</si>
  <si>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</si>
  <si>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</si>
  <si>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</si>
  <si>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</si>
  <si>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</si>
  <si>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</si>
  <si>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</si>
  <si>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</si>
  <si>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</si>
  <si>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</si>
  <si>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</si>
  <si>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</si>
  <si>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</si>
  <si>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</si>
  <si>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</si>
  <si>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</si>
  <si>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</si>
  <si>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</si>
  <si>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</si>
  <si>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</si>
  <si>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</si>
  <si>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</si>
  <si>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</si>
  <si>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</si>
  <si>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</si>
  <si>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</si>
  <si>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</si>
  <si>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</si>
  <si>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</si>
  <si>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</si>
  <si>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</si>
  <si>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</si>
  <si>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</si>
  <si>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</si>
  <si>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</si>
  <si>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</si>
  <si>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</si>
  <si>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</si>
  <si>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</si>
  <si>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</si>
  <si>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</si>
  <si>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</si>
  <si>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</si>
  <si>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</si>
  <si>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</si>
  <si>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</si>
  <si>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</si>
  <si>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</si>
  <si>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</si>
  <si>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</si>
  <si>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</si>
  <si>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</si>
  <si>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</si>
  <si>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</si>
  <si>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</si>
  <si>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</si>
  <si>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</si>
  <si>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</si>
  <si>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</si>
  <si>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</si>
  <si>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</si>
  <si>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</si>
  <si>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</si>
  <si>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</si>
  <si>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</si>
  <si>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</si>
  <si>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</si>
  <si>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</si>
  <si>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</si>
  <si>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</si>
  <si>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</si>
  <si>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</si>
  <si>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</si>
  <si>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</si>
  <si>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</si>
  <si>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</si>
  <si>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</si>
  <si>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</si>
  <si>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</si>
  <si>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</si>
  <si>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</si>
  <si>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</si>
  <si>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</si>
  <si>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</si>
  <si>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</si>
  <si>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</si>
  <si>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</si>
  <si>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</si>
  <si>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</si>
  <si>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</si>
  <si>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</si>
  <si>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</si>
  <si>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</si>
  <si>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</si>
  <si>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</si>
  <si>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</si>
  <si>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</si>
  <si>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</si>
  <si>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</si>
  <si>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</si>
  <si>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</si>
  <si>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</si>
  <si>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</si>
  <si>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</si>
  <si>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</si>
  <si>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</si>
  <si>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</si>
  <si>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</si>
  <si>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</si>
  <si>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</si>
  <si>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</si>
  <si>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</si>
  <si>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</si>
  <si>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</si>
  <si>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</si>
  <si>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</si>
  <si>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</si>
  <si>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</si>
  <si>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</si>
  <si>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</si>
  <si>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</si>
  <si>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</si>
  <si>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</si>
  <si>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</si>
  <si>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</si>
  <si>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</si>
  <si>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</si>
  <si>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</si>
  <si>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</si>
  <si>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</si>
  <si>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</si>
  <si>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</si>
  <si>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</si>
  <si>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</si>
  <si>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</si>
  <si>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</si>
  <si>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</si>
  <si>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</si>
  <si>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</si>
  <si>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</si>
  <si>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</si>
  <si>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</si>
  <si>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</si>
  <si>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</si>
  <si>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</si>
  <si>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</si>
  <si>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</si>
  <si>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</si>
  <si>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</si>
  <si>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</si>
  <si>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</si>
  <si>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</si>
  <si>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</si>
  <si>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</si>
  <si>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</si>
  <si>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</si>
  <si>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</si>
  <si>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</si>
  <si>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</si>
  <si>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</si>
  <si>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</si>
  <si>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</si>
  <si>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</si>
  <si>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</si>
  <si>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</si>
  <si>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</si>
  <si>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</si>
  <si>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</si>
  <si>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</si>
  <si>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</si>
  <si>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</si>
  <si>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</si>
  <si>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</si>
  <si>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</si>
  <si>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</si>
  <si>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</si>
  <si>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</si>
  <si>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</si>
  <si>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</si>
  <si>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</si>
  <si>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</si>
  <si>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</si>
  <si>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</si>
  <si>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</si>
  <si>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</si>
  <si>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</si>
  <si>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</si>
  <si>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</si>
  <si>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</si>
  <si>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</si>
  <si>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</si>
  <si>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</si>
  <si>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</si>
  <si>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</si>
  <si>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</si>
  <si>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</si>
  <si>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</si>
  <si>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</si>
  <si>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</si>
  <si>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</si>
  <si>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</si>
  <si>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</si>
  <si>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</si>
  <si>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</si>
  <si>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</si>
  <si>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</si>
  <si>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</si>
  <si>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</si>
  <si>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</si>
  <si>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</si>
  <si>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</si>
  <si>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</si>
  <si>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</si>
  <si>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</si>
  <si>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</si>
  <si>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</si>
  <si>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</si>
  <si>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</si>
  <si>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</si>
  <si>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</si>
  <si>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</si>
  <si>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</si>
  <si>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</si>
  <si>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</si>
  <si>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</si>
  <si>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</si>
  <si>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</si>
  <si>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</si>
  <si>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</si>
  <si>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</si>
  <si>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</si>
  <si>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</si>
  <si>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</si>
  <si>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</si>
  <si>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</si>
  <si>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</si>
  <si>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</si>
  <si>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</si>
  <si>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</si>
  <si>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</si>
  <si>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</si>
  <si>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</si>
  <si>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</si>
  <si>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</si>
  <si>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</si>
  <si>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</si>
  <si>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</si>
  <si>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</si>
  <si>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</si>
  <si>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</si>
  <si>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</si>
  <si>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</si>
  <si>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</si>
  <si>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</si>
  <si>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</si>
  <si>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</si>
  <si>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</si>
  <si>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</si>
  <si>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</si>
  <si>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</si>
  <si>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</si>
  <si>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</si>
  <si>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</si>
  <si>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</si>
  <si>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</si>
  <si>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</si>
  <si>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</si>
  <si>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</si>
  <si>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</si>
  <si>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</si>
  <si>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</si>
  <si>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</si>
  <si>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</si>
  <si>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</si>
  <si>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</si>
  <si>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</si>
  <si>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</si>
  <si>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</si>
  <si>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</si>
  <si>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</si>
  <si>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</si>
  <si>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</si>
  <si>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</si>
  <si>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</si>
  <si>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</si>
  <si>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</si>
  <si>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</si>
  <si>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</si>
  <si>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</si>
  <si>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</si>
  <si>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</si>
  <si>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</si>
  <si>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</si>
  <si>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</si>
  <si>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</si>
  <si>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</si>
  <si>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</si>
  <si>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</si>
  <si>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</si>
  <si>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</si>
  <si>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</si>
  <si>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</si>
  <si>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</si>
  <si>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</si>
  <si>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</si>
  <si>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</si>
  <si>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</si>
  <si>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</si>
  <si>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</si>
  <si>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</si>
  <si>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</si>
  <si>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</si>
  <si>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</si>
  <si>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</si>
  <si>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</si>
  <si>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</si>
  <si>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</si>
  <si>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</si>
  <si>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</si>
  <si>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</si>
  <si>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</si>
  <si>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</si>
  <si>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</si>
  <si>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</si>
  <si>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</si>
  <si>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</si>
  <si>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</si>
  <si>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</si>
  <si>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</si>
  <si>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</si>
  <si>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</si>
  <si>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</si>
  <si>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</si>
  <si>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</si>
  <si>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</si>
  <si>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</si>
  <si>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</si>
  <si>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</si>
  <si>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</si>
  <si>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</si>
  <si>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</si>
  <si>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</si>
  <si>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</si>
  <si>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</si>
  <si>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</si>
  <si>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</si>
  <si>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</si>
  <si>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</si>
  <si>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</si>
  <si>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</si>
  <si>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</si>
  <si>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</si>
  <si>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</si>
  <si>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</si>
  <si>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</si>
  <si>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</si>
  <si>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</si>
  <si>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</si>
  <si>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</si>
  <si>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</si>
  <si>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</si>
  <si>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</si>
  <si>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</si>
  <si>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</si>
  <si>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</si>
  <si>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</si>
  <si>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</si>
  <si>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</si>
  <si>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</si>
  <si>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</si>
  <si>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</si>
  <si>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</si>
  <si>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</si>
  <si>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</si>
  <si>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</si>
  <si>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</si>
  <si>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</si>
  <si>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</si>
  <si>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</si>
  <si>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</si>
  <si>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</si>
  <si>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</si>
  <si>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</si>
  <si>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</si>
  <si>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</si>
  <si>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</si>
  <si>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</si>
  <si>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</si>
  <si>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</si>
  <si>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</si>
  <si>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</si>
  <si>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</si>
  <si>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</si>
  <si>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</si>
  <si>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</si>
  <si>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</si>
  <si>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</si>
  <si>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</si>
  <si>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</si>
  <si>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</si>
  <si>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</si>
  <si>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</si>
  <si>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</si>
  <si>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</si>
  <si>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</si>
  <si>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</si>
  <si>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</si>
  <si>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</si>
  <si>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</si>
  <si>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</si>
  <si>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</si>
  <si>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</si>
  <si>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</si>
  <si>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</si>
  <si>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</si>
  <si>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</si>
  <si>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</si>
  <si>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</si>
  <si>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</si>
  <si>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</si>
  <si>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</si>
  <si>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</si>
  <si>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</si>
  <si>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</si>
  <si>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</si>
  <si>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</si>
  <si>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</si>
  <si>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</si>
  <si>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</si>
  <si>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</si>
  <si>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</si>
  <si>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</si>
  <si>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</si>
  <si>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</si>
  <si>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</si>
  <si>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</si>
  <si>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</si>
  <si>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</si>
  <si>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</si>
  <si>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</si>
  <si>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</si>
  <si>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</si>
  <si>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</si>
  <si>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</si>
  <si>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</si>
  <si>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</si>
  <si>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</si>
  <si>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</si>
  <si>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</si>
  <si>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</si>
  <si>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</si>
  <si>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</si>
  <si>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</si>
  <si>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</si>
  <si>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</si>
  <si>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</si>
  <si>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</si>
  <si>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</si>
  <si>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</si>
  <si>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</si>
  <si>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</si>
  <si>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</si>
  <si>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</si>
  <si>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</si>
  <si>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</si>
  <si>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</si>
  <si>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</si>
  <si>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</si>
  <si>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</si>
  <si>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</si>
  <si>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</si>
  <si>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</si>
  <si>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</si>
  <si>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</si>
  <si>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</si>
  <si>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</si>
  <si>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</si>
  <si>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</si>
  <si>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</si>
  <si>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</si>
  <si>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</si>
  <si>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</si>
  <si>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</si>
  <si>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</si>
  <si>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</si>
  <si>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</si>
  <si>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</si>
  <si>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</si>
  <si>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</si>
  <si>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</si>
  <si>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</si>
  <si>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</si>
  <si>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</si>
  <si>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</si>
  <si>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</si>
  <si>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</si>
  <si>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</si>
  <si>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</si>
  <si>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</si>
  <si>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</si>
  <si>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</si>
  <si>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</si>
  <si>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</si>
  <si>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</si>
  <si>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</si>
  <si>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</si>
  <si>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</si>
  <si>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</si>
  <si>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</si>
  <si>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</si>
  <si>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</si>
  <si>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</si>
  <si>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</si>
  <si>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</si>
  <si>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</si>
  <si>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</si>
  <si>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</si>
  <si>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</si>
  <si>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</si>
  <si>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</si>
  <si>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</si>
  <si>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</si>
  <si>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</si>
  <si>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</si>
  <si>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</si>
  <si>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</si>
  <si>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</si>
  <si>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</si>
  <si>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</si>
  <si>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</si>
  <si>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</si>
  <si>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</si>
  <si>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</si>
  <si>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</si>
  <si>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</si>
  <si>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</si>
  <si>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</si>
  <si>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</si>
  <si>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</si>
  <si>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</si>
  <si>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</si>
  <si>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</si>
  <si>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</si>
  <si>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</si>
  <si>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</si>
  <si>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</si>
  <si>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</si>
  <si>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</si>
  <si>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</si>
  <si>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</si>
  <si>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</si>
  <si>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</si>
  <si>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</si>
  <si>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</si>
  <si>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</si>
  <si>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</si>
  <si>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</si>
  <si>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</si>
  <si>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</si>
  <si>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</si>
  <si>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</si>
  <si>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</si>
  <si>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</si>
  <si>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</si>
  <si>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</si>
  <si>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</si>
  <si>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</si>
  <si>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</si>
  <si>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</si>
  <si>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</si>
  <si>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</si>
  <si>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</si>
  <si>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</si>
  <si>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</si>
  <si>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</si>
  <si>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</si>
  <si>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</si>
  <si>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</si>
  <si>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</si>
  <si>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</si>
  <si>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</si>
  <si>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</si>
  <si>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</si>
  <si>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</si>
  <si>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</si>
  <si>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</si>
  <si>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</si>
  <si>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</si>
  <si>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</si>
  <si>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</si>
  <si>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</si>
  <si>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</si>
  <si>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</si>
  <si>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</si>
  <si>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</si>
  <si>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</si>
  <si>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</si>
  <si>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</si>
  <si>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</si>
  <si>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</si>
  <si>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</si>
  <si>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</si>
  <si>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</si>
  <si>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</si>
  <si>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</si>
  <si>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</si>
  <si>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</si>
  <si>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</si>
  <si>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</si>
  <si>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</si>
  <si>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</si>
  <si>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</si>
  <si>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</si>
  <si>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</si>
  <si>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</si>
  <si>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</si>
  <si>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</si>
  <si>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</si>
  <si>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</si>
  <si>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</si>
  <si>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</si>
  <si>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</si>
  <si>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</si>
  <si>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</si>
  <si>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</si>
  <si>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</si>
  <si>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</si>
  <si>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</si>
  <si>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</si>
  <si>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</si>
  <si>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</si>
  <si>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</si>
  <si>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</si>
  <si>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</si>
  <si>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</si>
  <si>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</si>
  <si>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</si>
  <si>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</si>
  <si>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</si>
  <si>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</si>
  <si>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</si>
  <si>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</si>
  <si>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</si>
  <si>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</si>
  <si>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</si>
  <si>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</si>
  <si>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</si>
  <si>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</si>
  <si>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</si>
  <si>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</si>
  <si>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</si>
  <si>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</si>
  <si>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</si>
  <si>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</si>
  <si>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</si>
  <si>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</si>
  <si>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</si>
  <si>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</si>
  <si>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</si>
  <si>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</si>
  <si>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</si>
  <si>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</si>
  <si>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</si>
  <si>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</si>
  <si>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</si>
  <si>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</si>
  <si>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</si>
  <si>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</si>
  <si>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</si>
  <si>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</si>
  <si>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</si>
  <si>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</si>
  <si>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</si>
  <si>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</si>
  <si>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</si>
  <si>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</si>
  <si>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</si>
  <si>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</si>
  <si>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</si>
  <si>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</si>
  <si>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</si>
  <si>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</si>
  <si>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</si>
  <si>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</si>
  <si>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</si>
  <si>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</si>
  <si>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</si>
  <si>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</si>
  <si>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</si>
  <si>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</si>
  <si>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</si>
  <si>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</si>
  <si>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</si>
  <si>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</si>
  <si>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</si>
  <si>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</si>
  <si>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</si>
  <si>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</si>
  <si>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</si>
  <si>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</si>
  <si>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</si>
  <si>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</si>
  <si>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</si>
  <si>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</si>
  <si>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</si>
  <si>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</si>
  <si>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</si>
  <si>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</si>
  <si>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</si>
  <si>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</si>
  <si>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</si>
  <si>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</si>
  <si>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</si>
  <si>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</si>
  <si>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</si>
  <si>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</si>
  <si>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</si>
  <si>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</si>
  <si>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</si>
  <si>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</si>
  <si>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</si>
  <si>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</si>
  <si>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</si>
  <si>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</si>
  <si>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</si>
  <si>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</si>
  <si>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</si>
  <si>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</si>
  <si>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</si>
  <si>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</si>
  <si>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</si>
  <si>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</si>
  <si>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</si>
  <si>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</si>
  <si>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</si>
  <si>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</si>
  <si>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</si>
  <si>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</si>
  <si>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</si>
  <si>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</si>
  <si>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</si>
  <si>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</si>
  <si>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</si>
  <si>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</si>
  <si>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</si>
  <si>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</si>
  <si>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</si>
  <si>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</si>
  <si>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</si>
  <si>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</si>
  <si>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</si>
  <si>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</si>
  <si>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</si>
  <si>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</si>
  <si>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</si>
  <si>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</si>
  <si>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</si>
  <si>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</si>
  <si>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</si>
  <si>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</si>
  <si>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</si>
  <si>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</si>
  <si>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</si>
  <si>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</si>
  <si>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</si>
  <si>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</si>
  <si>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</si>
  <si>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</si>
  <si>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</si>
  <si>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</si>
  <si>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</si>
  <si>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</si>
  <si>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</si>
  <si>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</si>
  <si>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</si>
  <si>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</si>
  <si>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</si>
  <si>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</si>
  <si>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</si>
  <si>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</si>
  <si>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</si>
  <si>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</si>
  <si>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</si>
  <si>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</si>
  <si>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</si>
  <si>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</si>
  <si>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</si>
  <si>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</si>
  <si>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</si>
  <si>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</si>
  <si>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</si>
  <si>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</si>
  <si>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</si>
  <si>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</si>
  <si>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</si>
  <si>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</si>
  <si>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</si>
  <si>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</si>
  <si>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</si>
  <si>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</si>
  <si>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</si>
  <si>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</si>
  <si>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</si>
  <si>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</si>
  <si>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</si>
  <si>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</si>
  <si>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</si>
  <si>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</si>
  <si>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</si>
  <si>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</si>
  <si>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</si>
  <si>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</si>
  <si>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</si>
  <si>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</si>
  <si>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</si>
  <si>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</si>
  <si>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</si>
  <si>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</si>
  <si>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</si>
  <si>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</si>
  <si>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</si>
  <si>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</si>
  <si>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</si>
  <si>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</si>
  <si>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</si>
  <si>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</si>
  <si>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</si>
  <si>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</si>
  <si>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</si>
  <si>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</si>
  <si>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</si>
  <si>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</si>
  <si>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</si>
  <si>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</si>
  <si>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</si>
  <si>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</si>
  <si>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</si>
  <si>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</si>
  <si>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</si>
  <si>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</si>
  <si>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</si>
  <si>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</si>
  <si>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</si>
  <si>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</si>
  <si>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</si>
  <si>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</si>
  <si>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</si>
  <si>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</si>
  <si>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</si>
  <si>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</si>
  <si>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</si>
  <si>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</si>
  <si>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</si>
  <si>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</si>
  <si>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</si>
  <si>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</si>
  <si>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</si>
  <si>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</si>
  <si>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</si>
  <si>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</si>
  <si>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</si>
  <si>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</si>
  <si>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</si>
  <si>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</si>
  <si>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</si>
  <si>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</si>
  <si>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</si>
  <si>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</si>
  <si>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</si>
  <si>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</si>
  <si>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</si>
  <si>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</si>
  <si>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</si>
  <si>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</si>
  <si>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</si>
  <si>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</si>
  <si>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</si>
  <si>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</si>
  <si>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</si>
  <si>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</si>
  <si>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</si>
  <si>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</si>
  <si>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</si>
  <si>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</si>
  <si>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</si>
  <si>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</si>
  <si>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</si>
  <si>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</si>
  <si>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</si>
  <si>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</si>
  <si>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</si>
  <si>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</si>
  <si>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</si>
  <si>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</si>
  <si>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</si>
  <si>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</si>
  <si>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</si>
  <si>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</si>
  <si>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</si>
  <si>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</si>
  <si>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</si>
  <si>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</si>
  <si>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</si>
  <si>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</si>
  <si>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</si>
  <si>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</si>
  <si>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</si>
  <si>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</si>
  <si>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</si>
  <si>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</si>
  <si>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</si>
  <si>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</si>
  <si>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</si>
  <si>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</si>
  <si>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</si>
  <si>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</si>
  <si>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</si>
  <si>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</si>
  <si>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</si>
  <si>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</si>
  <si>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</si>
  <si>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</si>
  <si>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</si>
  <si>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</si>
  <si>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</si>
  <si>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</si>
  <si>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</si>
  <si>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</si>
  <si>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</si>
  <si>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</si>
  <si>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</si>
  <si>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</si>
  <si>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</si>
  <si>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</si>
  <si>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</si>
  <si>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</si>
  <si>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</si>
  <si>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</si>
  <si>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</si>
  <si>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</si>
  <si>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</si>
  <si>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</si>
  <si>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</si>
  <si>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</si>
  <si>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</si>
  <si>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</si>
  <si>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</si>
  <si>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</si>
  <si>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</si>
  <si>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</si>
  <si>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</si>
  <si>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</si>
  <si>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</si>
  <si>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</si>
  <si>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</si>
  <si>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</si>
  <si>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</si>
  <si>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</si>
  <si>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</si>
  <si>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</si>
  <si>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</si>
  <si>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</si>
  <si>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</si>
  <si>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</si>
  <si>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</si>
  <si>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</si>
  <si>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</si>
  <si>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</si>
  <si>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</si>
  <si>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</si>
  <si>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</si>
  <si>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</si>
  <si>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</si>
  <si>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</si>
  <si>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</si>
  <si>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</si>
  <si>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</si>
  <si>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</si>
  <si>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</si>
  <si>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</si>
  <si>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</si>
  <si>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</si>
  <si>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</si>
  <si>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</si>
  <si>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</si>
  <si>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</si>
  <si>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</si>
  <si>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</si>
  <si>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</si>
  <si>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</si>
  <si>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</si>
  <si>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</si>
  <si>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</si>
  <si>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</si>
  <si>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</si>
  <si>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</si>
  <si>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</si>
  <si>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</si>
  <si>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</si>
  <si>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</si>
  <si>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</si>
  <si>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</si>
  <si>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</si>
  <si>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</si>
  <si>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</si>
  <si>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</si>
  <si>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</si>
  <si>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</si>
  <si>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</si>
  <si>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</si>
  <si>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</si>
  <si>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</si>
  <si>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</si>
  <si>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</si>
  <si>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</si>
  <si>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</si>
  <si>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</si>
  <si>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</si>
  <si>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</si>
  <si>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</si>
  <si>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</si>
  <si>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</si>
  <si>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</si>
  <si>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</si>
  <si>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</si>
  <si>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</si>
  <si>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</si>
  <si>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</si>
  <si>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</si>
  <si>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</si>
  <si>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</si>
  <si>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</si>
  <si>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</si>
  <si>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</si>
  <si>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</si>
  <si>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</si>
  <si>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</si>
  <si>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</si>
  <si>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</si>
  <si>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</si>
  <si>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</si>
  <si>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</si>
  <si>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</si>
  <si>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</si>
  <si>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</si>
  <si>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</si>
  <si>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</si>
  <si>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</si>
  <si>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</si>
  <si>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</si>
  <si>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</si>
  <si>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</si>
  <si>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</si>
  <si>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</si>
  <si>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</si>
  <si>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</si>
  <si>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</si>
  <si>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</si>
  <si>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</si>
  <si>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</si>
  <si>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</si>
  <si>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</si>
  <si>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</si>
  <si>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</si>
  <si>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</si>
  <si>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</si>
  <si>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</si>
  <si>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</si>
  <si>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</si>
  <si>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</si>
  <si>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</si>
  <si>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</si>
  <si>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</si>
  <si>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</si>
  <si>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</si>
  <si>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</si>
  <si>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</si>
  <si>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</si>
  <si>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</si>
  <si>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</si>
  <si>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</si>
  <si>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</si>
  <si>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</si>
  <si>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</si>
  <si>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</si>
  <si>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</si>
  <si>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</si>
  <si>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</si>
  <si>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</si>
  <si>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</si>
  <si>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</si>
  <si>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</si>
  <si>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</si>
  <si>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</si>
  <si>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</si>
  <si>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</si>
  <si>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</si>
  <si>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</si>
  <si>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</si>
  <si>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</si>
  <si>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</si>
  <si>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</si>
  <si>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</si>
  <si>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</si>
  <si>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</si>
  <si>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</si>
  <si>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</si>
  <si>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</si>
  <si>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</si>
  <si>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</si>
  <si>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</si>
  <si>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</si>
  <si>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</si>
  <si>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</si>
  <si>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</si>
  <si>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</si>
  <si>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</si>
  <si>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</si>
  <si>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</si>
  <si>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</si>
  <si>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</si>
  <si>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</si>
  <si>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</si>
  <si>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</si>
  <si>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</si>
  <si>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</si>
  <si>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</si>
  <si>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</si>
  <si>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</si>
  <si>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</si>
  <si>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</si>
  <si>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</si>
  <si>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</si>
  <si>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</si>
  <si>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</si>
  <si>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</si>
  <si>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</si>
  <si>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</si>
  <si>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</si>
  <si>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</si>
  <si>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</si>
  <si>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</si>
  <si>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</si>
  <si>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</si>
  <si>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</si>
  <si>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</si>
  <si>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</si>
  <si>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</si>
  <si>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</si>
  <si>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</si>
  <si>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</si>
  <si>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</si>
  <si>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</si>
  <si>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</si>
  <si>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</si>
  <si>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</si>
  <si>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</si>
  <si>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</si>
  <si>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</si>
  <si>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</si>
  <si>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</si>
  <si>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</si>
  <si>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</si>
  <si>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</si>
  <si>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</si>
  <si>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</si>
  <si>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</si>
  <si>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</si>
  <si>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</si>
  <si>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</si>
  <si>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</si>
  <si>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</si>
  <si>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</si>
  <si>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</si>
  <si>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</si>
  <si>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</si>
  <si>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</si>
  <si>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</si>
  <si>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</si>
  <si>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</si>
  <si>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</si>
  <si>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</si>
  <si>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</si>
  <si>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</si>
  <si>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</si>
  <si>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</si>
  <si>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</si>
  <si>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</si>
  <si>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</si>
  <si>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</si>
  <si>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</si>
  <si>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</si>
  <si>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</si>
  <si>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</si>
  <si>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</si>
  <si>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</si>
  <si>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</si>
  <si>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</si>
  <si>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</si>
  <si>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</si>
  <si>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</si>
  <si>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</si>
  <si>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</si>
  <si>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</si>
  <si>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</si>
  <si>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</si>
  <si>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</si>
  <si>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</si>
  <si>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</si>
  <si>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</si>
  <si>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</si>
  <si>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</si>
  <si>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</si>
  <si>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</si>
  <si>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</si>
  <si>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</si>
  <si>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</si>
  <si>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</si>
  <si>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</si>
  <si>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</si>
  <si>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</si>
  <si>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</si>
  <si>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</si>
  <si>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</si>
  <si>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</si>
  <si>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</si>
  <si>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</si>
  <si>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</si>
  <si>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</si>
  <si>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</si>
  <si>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</si>
  <si>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</si>
  <si>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</si>
  <si>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</si>
  <si>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</si>
  <si>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</si>
  <si>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</si>
  <si>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</si>
  <si>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</si>
  <si>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</si>
  <si>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</si>
  <si>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</si>
  <si>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</si>
  <si>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</si>
  <si>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</si>
  <si>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</si>
  <si>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</si>
  <si>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</si>
  <si>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</si>
  <si>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</si>
  <si>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</si>
  <si>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</si>
  <si>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</si>
  <si>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</si>
  <si>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</si>
  <si>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</si>
  <si>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</si>
  <si>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</si>
  <si>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</si>
  <si>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</si>
  <si>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</si>
  <si>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</si>
  <si>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</si>
  <si>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</si>
  <si>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</si>
  <si>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</si>
  <si>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</si>
  <si>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</si>
  <si>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</si>
  <si>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</si>
  <si>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</si>
  <si>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</si>
  <si>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</si>
  <si>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</si>
  <si>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</si>
  <si>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</si>
  <si>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</si>
  <si>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</si>
  <si>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</si>
  <si>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</si>
  <si>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</si>
  <si>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</si>
  <si>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</si>
  <si>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</si>
  <si>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</si>
  <si>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</si>
  <si>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</si>
  <si>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</si>
  <si>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</si>
  <si>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</si>
  <si>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</si>
  <si>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</si>
  <si>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</si>
  <si>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</si>
  <si>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</si>
  <si>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</si>
  <si>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</si>
  <si>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</si>
  <si>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</si>
  <si>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</si>
  <si>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</si>
  <si>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</si>
  <si>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</si>
  <si>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</si>
  <si>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</si>
  <si>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</si>
  <si>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</si>
  <si>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</si>
  <si>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</si>
  <si>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</si>
  <si>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</si>
  <si>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</si>
  <si>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</si>
  <si>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</si>
  <si>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</si>
  <si>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</si>
  <si>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</si>
  <si>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</si>
  <si>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</si>
  <si>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</si>
  <si>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</si>
  <si>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</si>
  <si>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</si>
  <si>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</si>
  <si>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</si>
  <si>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</si>
  <si>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</si>
  <si>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</si>
  <si>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</si>
  <si>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</si>
  <si>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</si>
  <si>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</si>
  <si>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</si>
  <si>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</si>
  <si>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</si>
  <si>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</si>
  <si>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</si>
  <si>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</si>
  <si>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</si>
  <si>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</si>
  <si>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</si>
  <si>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</si>
  <si>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</si>
  <si>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</si>
  <si>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</si>
  <si>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</si>
  <si>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</si>
  <si>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</si>
  <si>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</si>
  <si>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</si>
  <si>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</si>
  <si>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</si>
  <si>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</si>
  <si>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</si>
  <si>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</si>
  <si>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</si>
  <si>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</si>
  <si>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</si>
  <si>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</si>
  <si>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</si>
  <si>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</si>
  <si>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</si>
  <si>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</si>
  <si>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</si>
  <si>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</si>
  <si>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</si>
  <si>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</si>
  <si>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</si>
  <si>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</si>
  <si>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</si>
  <si>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</si>
  <si>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</si>
  <si>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</si>
  <si>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</si>
  <si>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</si>
  <si>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</si>
  <si>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</si>
  <si>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</si>
  <si>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</si>
  <si>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</si>
  <si>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</si>
  <si>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</si>
  <si>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</si>
  <si>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</si>
  <si>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</si>
  <si>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</si>
  <si>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</si>
  <si>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</si>
  <si>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</si>
  <si>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</si>
  <si>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</si>
  <si>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</si>
  <si>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</si>
  <si>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</si>
  <si>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</si>
  <si>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</si>
  <si>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</si>
  <si>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</si>
  <si>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</si>
  <si>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</si>
  <si>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</si>
  <si>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</si>
  <si>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</si>
  <si>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</si>
  <si>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</si>
  <si>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</si>
  <si>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</si>
  <si>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</si>
  <si>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</si>
  <si>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</si>
  <si>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</si>
  <si>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</si>
  <si>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</si>
  <si>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</si>
  <si>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</si>
  <si>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</si>
  <si>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</si>
  <si>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</si>
  <si>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</si>
  <si>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</si>
  <si>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</si>
  <si>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</si>
  <si>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</si>
  <si>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</si>
  <si>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</si>
  <si>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</si>
  <si>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</si>
  <si>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</si>
  <si>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</si>
  <si>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</si>
  <si>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</si>
  <si>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</si>
  <si>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</si>
  <si>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</si>
  <si>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</si>
  <si>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</si>
  <si>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</si>
  <si>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</si>
  <si>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</si>
  <si>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</si>
  <si>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</si>
  <si>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</si>
  <si>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</si>
  <si>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</si>
  <si>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</si>
  <si>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</si>
  <si>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</si>
  <si>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</si>
  <si>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</si>
  <si>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</si>
  <si>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</si>
  <si>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</si>
  <si>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</si>
  <si>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</si>
  <si>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</si>
  <si>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</si>
  <si>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</si>
  <si>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</si>
  <si>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</si>
  <si>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</si>
  <si>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</si>
  <si>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</si>
  <si>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</si>
  <si>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</si>
  <si>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</si>
  <si>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</si>
  <si>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</si>
  <si>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</si>
  <si>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</si>
  <si>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</si>
  <si>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</si>
  <si>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</si>
  <si>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</si>
  <si>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</si>
  <si>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</si>
  <si>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</si>
  <si>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</si>
  <si>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</si>
  <si>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</si>
  <si>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</si>
  <si>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</si>
  <si>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</si>
  <si>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</si>
  <si>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</si>
  <si>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</si>
  <si>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</si>
  <si>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</si>
  <si>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</si>
  <si>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</si>
  <si>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</si>
  <si>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</si>
  <si>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</si>
  <si>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</si>
  <si>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</si>
  <si>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</si>
  <si>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</si>
  <si>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</si>
  <si>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</si>
  <si>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</si>
  <si>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</si>
  <si>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</si>
  <si>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</si>
  <si>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</si>
  <si>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</si>
  <si>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</si>
  <si>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</si>
  <si>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</si>
  <si>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</si>
  <si>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</si>
  <si>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</si>
  <si>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</si>
  <si>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</si>
  <si>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</si>
  <si>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</si>
  <si>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</si>
  <si>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</si>
  <si>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</si>
  <si>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</si>
  <si>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</si>
  <si>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</si>
  <si>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</si>
  <si>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</si>
  <si>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</si>
  <si>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</si>
  <si>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</si>
  <si>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</si>
  <si>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</si>
  <si>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</si>
  <si>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</si>
  <si>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</si>
  <si>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</si>
  <si>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</si>
  <si>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</si>
  <si>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</si>
  <si>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</si>
  <si>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</si>
  <si>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</si>
  <si>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</si>
  <si>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</si>
  <si>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</si>
  <si>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</si>
  <si>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</si>
  <si>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</si>
  <si>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</si>
  <si>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</si>
  <si>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</si>
  <si>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</si>
  <si>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</si>
  <si>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</si>
  <si>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</si>
  <si>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</si>
  <si>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</si>
  <si>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</si>
  <si>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</si>
  <si>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</si>
  <si>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</si>
  <si>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</si>
  <si>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</si>
  <si>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</si>
  <si>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</si>
  <si>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</si>
  <si>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</si>
  <si>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</si>
  <si>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</si>
  <si>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</si>
  <si>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</si>
  <si>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</si>
  <si>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</si>
  <si>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</si>
  <si>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</si>
  <si>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</si>
  <si>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</si>
  <si>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</si>
  <si>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</si>
  <si>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</si>
  <si>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</si>
  <si>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</si>
  <si>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</si>
  <si>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</si>
  <si>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</si>
  <si>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</si>
  <si>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</si>
  <si>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</si>
  <si>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</si>
  <si>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</si>
  <si>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</si>
  <si>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</si>
  <si>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</si>
  <si>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</si>
  <si>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</si>
  <si>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</si>
  <si>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</si>
  <si>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</si>
  <si>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</si>
  <si>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</si>
  <si>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</si>
  <si>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</si>
  <si>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</si>
  <si>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</si>
  <si>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</si>
  <si>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</si>
  <si>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</si>
  <si>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</si>
  <si>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</si>
  <si>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</si>
  <si>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</si>
  <si>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</si>
  <si>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</si>
  <si>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</si>
  <si>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</si>
  <si>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</si>
  <si>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</si>
  <si>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</si>
  <si>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</si>
  <si>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</si>
  <si>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</si>
  <si>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</si>
  <si>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</si>
  <si>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</si>
  <si>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</si>
  <si>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</si>
  <si>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</si>
  <si>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</si>
  <si>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</si>
  <si>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</si>
  <si>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</si>
  <si>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</si>
  <si>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</si>
  <si>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</si>
  <si>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</si>
  <si>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</si>
  <si>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</si>
  <si>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</si>
  <si>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</si>
  <si>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</si>
  <si>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</si>
  <si>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</si>
  <si>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</si>
  <si>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</si>
  <si>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</si>
  <si>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</si>
  <si>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</si>
  <si>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</si>
  <si>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</si>
  <si>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</si>
  <si>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</si>
  <si>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</si>
  <si>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</si>
  <si>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</si>
  <si>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</si>
  <si>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</si>
  <si>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</si>
  <si>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</si>
  <si>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</si>
  <si>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</si>
  <si>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</si>
  <si>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</si>
  <si>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</si>
  <si>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</si>
  <si>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</si>
  <si>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</si>
  <si>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</si>
  <si>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</si>
  <si>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</si>
  <si>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</si>
  <si>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</si>
  <si>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</si>
  <si>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</si>
  <si>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</si>
  <si>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</si>
  <si>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</si>
  <si>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</si>
  <si>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</si>
  <si>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</si>
  <si>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</si>
  <si>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</si>
  <si>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</si>
  <si>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</si>
  <si>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</si>
  <si>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</si>
  <si>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</si>
  <si>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</si>
  <si>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</si>
  <si>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</si>
  <si>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</si>
  <si>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</si>
  <si>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</si>
  <si>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</si>
  <si>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</si>
  <si>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</si>
  <si>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</si>
  <si>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</si>
  <si>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</si>
  <si>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</si>
  <si>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</si>
  <si>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</si>
  <si>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</si>
  <si>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</si>
  <si>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</si>
  <si>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</si>
  <si>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</si>
  <si>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</si>
  <si>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</si>
  <si>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</si>
  <si>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</si>
  <si>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</si>
  <si>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</si>
  <si>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</si>
  <si>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</si>
  <si>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</si>
  <si>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</si>
  <si>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</si>
  <si>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</si>
  <si>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</si>
  <si>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</si>
  <si>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</si>
  <si>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</si>
  <si>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</si>
  <si>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</si>
  <si>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</si>
  <si>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</si>
  <si>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</si>
  <si>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</si>
  <si>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</si>
  <si>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</si>
  <si>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</si>
  <si>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</si>
  <si>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</si>
  <si>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</si>
  <si>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</si>
  <si>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</si>
  <si>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</si>
  <si>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</si>
  <si>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</si>
  <si>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</si>
  <si>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</si>
  <si>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</si>
  <si>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</si>
  <si>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</si>
  <si>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</si>
  <si>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</si>
  <si>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</si>
  <si>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</si>
  <si>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</si>
  <si>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</si>
  <si>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</si>
  <si>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</si>
  <si>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</si>
  <si>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</si>
  <si>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</si>
  <si>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</si>
  <si>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</si>
  <si>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</si>
  <si>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</si>
  <si>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</si>
  <si>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</si>
  <si>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</si>
  <si>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</si>
  <si>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</si>
  <si>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</si>
  <si>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</si>
  <si>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</si>
  <si>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</si>
  <si>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</si>
  <si>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</si>
  <si>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</si>
  <si>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</si>
  <si>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</si>
  <si>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</si>
  <si>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</si>
  <si>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</si>
  <si>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</si>
  <si>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</si>
  <si>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</si>
  <si>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</si>
  <si>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</si>
  <si>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</si>
  <si>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</si>
  <si>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</si>
  <si>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</si>
  <si>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</si>
  <si>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</si>
  <si>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</si>
  <si>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</si>
  <si>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</si>
  <si>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</si>
  <si>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</si>
  <si>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</si>
  <si>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</si>
  <si>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</si>
  <si>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</si>
  <si>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</si>
  <si>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</si>
  <si>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</si>
  <si>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</si>
  <si>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</si>
  <si>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</si>
  <si>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</si>
  <si>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</si>
  <si>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</si>
  <si>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</si>
  <si>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</si>
  <si>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</si>
  <si>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</si>
  <si>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</si>
  <si>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</si>
  <si>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</si>
  <si>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</si>
  <si>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</si>
  <si>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</si>
  <si>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</si>
  <si>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</si>
  <si>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</si>
  <si>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</si>
  <si>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</si>
  <si>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</si>
  <si>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</si>
  <si>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</si>
  <si>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</si>
  <si>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</si>
  <si>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</si>
  <si>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</si>
  <si>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</si>
  <si>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</si>
  <si>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</si>
  <si>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</si>
  <si>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</si>
  <si>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</si>
  <si>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</si>
  <si>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</si>
  <si>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</si>
  <si>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</si>
  <si>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</si>
  <si>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</si>
  <si>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</si>
  <si>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</si>
  <si>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</si>
  <si>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</si>
  <si>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</si>
  <si>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</si>
  <si>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</si>
  <si>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</si>
  <si>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</si>
  <si>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</si>
  <si>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</si>
  <si>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</si>
  <si>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</si>
  <si>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</si>
  <si>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</si>
  <si>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</si>
  <si>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</si>
  <si>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</si>
  <si>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</si>
  <si>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</si>
  <si>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</si>
  <si>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</si>
  <si>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</si>
  <si>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</si>
  <si>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</si>
  <si>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</si>
  <si>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</si>
  <si>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</si>
  <si>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</si>
  <si>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</si>
  <si>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</si>
  <si>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</si>
  <si>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</si>
  <si>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</si>
  <si>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</si>
  <si>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</si>
  <si>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</si>
  <si>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</si>
  <si>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</si>
  <si>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</si>
  <si>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</si>
  <si>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</si>
  <si>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</si>
  <si>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</si>
  <si>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</si>
  <si>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</si>
  <si>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</si>
  <si>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</si>
  <si>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</si>
  <si>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</si>
  <si>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</si>
  <si>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</si>
  <si>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</si>
  <si>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</si>
  <si>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</si>
  <si>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</si>
  <si>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</si>
  <si>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</si>
  <si>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</si>
  <si>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</si>
  <si>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</si>
  <si>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</si>
  <si>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</si>
  <si>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</si>
  <si>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</si>
  <si>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</si>
  <si>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</si>
  <si>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</si>
  <si>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</si>
  <si>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</si>
  <si>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</si>
  <si>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</si>
  <si>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</si>
  <si>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</si>
  <si>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</si>
  <si>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</si>
  <si>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</si>
  <si>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</si>
  <si>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</si>
  <si>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</si>
  <si>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</si>
  <si>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</si>
  <si>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</si>
  <si>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</si>
  <si>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</si>
  <si>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</si>
  <si>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</si>
  <si>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</si>
  <si>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</si>
  <si>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</si>
  <si>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</si>
  <si>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</si>
  <si>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</si>
  <si>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</si>
  <si>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</si>
  <si>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</si>
  <si>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</si>
  <si>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</si>
  <si>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</si>
  <si>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</si>
  <si>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</si>
  <si>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</si>
  <si>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</si>
  <si>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</si>
  <si>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</si>
  <si>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</si>
  <si>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</si>
  <si>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</si>
  <si>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</si>
  <si>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</si>
  <si>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</si>
  <si>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</si>
  <si>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</si>
  <si>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</si>
  <si>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</si>
  <si>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</si>
  <si>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</si>
  <si>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</si>
  <si>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</si>
  <si>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</si>
  <si>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</si>
  <si>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</si>
  <si>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</si>
  <si>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</si>
  <si>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</si>
  <si>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</si>
  <si>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</si>
  <si>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</si>
  <si>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</si>
  <si>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</si>
  <si>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</si>
  <si>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</si>
  <si>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</si>
  <si>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</si>
  <si>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</si>
  <si>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</si>
  <si>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</si>
  <si>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</si>
  <si>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</si>
  <si>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</si>
  <si>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</si>
  <si>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</si>
  <si>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</si>
  <si>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</si>
  <si>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</si>
  <si>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</si>
  <si>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</si>
  <si>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</si>
  <si>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</si>
  <si>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</si>
  <si>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</si>
  <si>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</si>
  <si>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</si>
  <si>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</si>
  <si>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</si>
  <si>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</si>
  <si>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</si>
  <si>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</si>
  <si>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</si>
  <si>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</si>
  <si>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</si>
  <si>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</si>
  <si>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</si>
  <si>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</si>
  <si>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</si>
  <si>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</si>
  <si>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</si>
  <si>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</si>
  <si>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</si>
  <si>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</si>
  <si>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</si>
  <si>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</si>
  <si>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</si>
  <si>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</si>
  <si>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</si>
  <si>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</si>
  <si>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</si>
  <si>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</si>
  <si>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</si>
  <si>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</si>
  <si>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</si>
  <si>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</si>
  <si>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</si>
  <si>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</si>
  <si>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</si>
  <si>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</si>
  <si>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</si>
  <si>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</si>
  <si>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</si>
  <si>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</si>
  <si>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</si>
  <si>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</si>
  <si>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</si>
  <si>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</si>
  <si>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</si>
  <si>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</si>
  <si>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</si>
  <si>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</si>
  <si>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</si>
  <si>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</si>
  <si>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</si>
  <si>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</si>
  <si>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</si>
  <si>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</si>
  <si>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</si>
  <si>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</si>
  <si>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</si>
  <si>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</si>
  <si>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</si>
  <si>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</si>
  <si>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</si>
  <si>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</si>
  <si>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</si>
  <si>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</si>
  <si>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</si>
  <si>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</si>
  <si>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</si>
  <si>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</si>
  <si>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</si>
  <si>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</si>
  <si>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</si>
  <si>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</si>
  <si>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</si>
  <si>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</si>
  <si>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</si>
  <si>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</si>
  <si>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</si>
  <si>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</si>
  <si>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</si>
  <si>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</si>
  <si>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</si>
  <si>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</si>
  <si>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</si>
  <si>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</si>
  <si>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</si>
  <si>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</si>
  <si>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</si>
  <si>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</si>
  <si>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</si>
  <si>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</si>
  <si>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</si>
  <si>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</si>
  <si>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</si>
  <si>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</si>
  <si>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</si>
  <si>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</si>
  <si>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</si>
  <si>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</si>
  <si>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</si>
  <si>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</si>
  <si>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</si>
  <si>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</si>
  <si>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</si>
  <si>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</si>
  <si>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</si>
  <si>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</si>
  <si>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</si>
  <si>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</si>
  <si>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</si>
  <si>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</si>
  <si>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</si>
  <si>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</si>
  <si>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</si>
  <si>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</si>
  <si>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</si>
  <si>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</si>
  <si>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</si>
  <si>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</si>
  <si>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</si>
  <si>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</si>
  <si>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</si>
  <si>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</si>
  <si>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</si>
  <si>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</si>
  <si>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</si>
  <si>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</si>
  <si>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</si>
  <si>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</si>
  <si>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</si>
  <si>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</si>
  <si>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</si>
  <si>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</si>
  <si>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</si>
  <si>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</si>
  <si>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</si>
  <si>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</si>
  <si>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</si>
  <si>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</si>
  <si>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</si>
  <si>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</si>
  <si>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</si>
  <si>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</si>
  <si>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</si>
  <si>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</si>
  <si>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</si>
  <si>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</si>
  <si>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</si>
  <si>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</si>
  <si>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</si>
  <si>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</si>
  <si>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</si>
  <si>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</si>
  <si>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</si>
  <si>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</si>
  <si>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</si>
  <si>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</si>
  <si>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</si>
  <si>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</si>
  <si>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</si>
  <si>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</si>
  <si>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</si>
  <si>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</si>
  <si>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</si>
  <si>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</si>
  <si>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</si>
  <si>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</si>
  <si>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</si>
  <si>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</si>
  <si>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</si>
  <si>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</si>
  <si>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</si>
  <si>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</si>
  <si>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</si>
  <si>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</si>
  <si>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</si>
  <si>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</si>
  <si>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</si>
  <si>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</si>
  <si>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</si>
  <si>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</si>
  <si>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</si>
  <si>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</si>
  <si>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</si>
  <si>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</si>
  <si>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</si>
  <si>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</si>
  <si>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</si>
  <si>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</si>
  <si>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</si>
  <si>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</si>
  <si>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</si>
  <si>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</si>
  <si>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</si>
  <si>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</si>
  <si>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</si>
  <si>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</si>
  <si>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</si>
  <si>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</si>
  <si>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</si>
  <si>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</si>
  <si>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</si>
  <si>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</si>
  <si>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</si>
  <si>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</si>
  <si>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</si>
  <si>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</si>
  <si>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</si>
  <si>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</si>
  <si>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</si>
  <si>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</si>
  <si>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</si>
  <si>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</si>
  <si>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</si>
  <si>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</si>
  <si>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</si>
  <si>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</si>
  <si>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</si>
  <si>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</si>
  <si>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</si>
  <si>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</si>
  <si>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</si>
  <si>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</si>
  <si>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</si>
  <si>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</si>
  <si>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</si>
  <si>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</si>
  <si>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</si>
  <si>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</si>
  <si>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</si>
  <si>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</si>
  <si>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</si>
  <si>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</si>
  <si>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</si>
  <si>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</si>
  <si>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</si>
  <si>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</si>
  <si>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</si>
  <si>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</si>
  <si>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</si>
  <si>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</si>
  <si>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</si>
  <si>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</si>
  <si>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</si>
  <si>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</si>
  <si>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</si>
  <si>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</si>
  <si>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</si>
  <si>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</si>
  <si>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</si>
  <si>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</si>
  <si>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</si>
  <si>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</si>
  <si>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</si>
  <si>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</si>
  <si>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</si>
  <si>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</si>
  <si>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</si>
  <si>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</si>
  <si>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</si>
  <si>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</si>
  <si>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</si>
  <si>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</si>
  <si>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</si>
  <si>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</si>
  <si>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</si>
  <si>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</si>
  <si>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</si>
  <si>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</si>
  <si>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</si>
  <si>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</si>
  <si>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</si>
  <si>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</si>
  <si>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</si>
  <si>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</si>
  <si>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</si>
  <si>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</si>
  <si>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</si>
  <si>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</si>
  <si>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</si>
  <si>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</si>
  <si>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</si>
  <si>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</si>
  <si>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</si>
  <si>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</si>
  <si>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</si>
  <si>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</si>
  <si>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</si>
  <si>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</si>
  <si>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</si>
  <si>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</si>
  <si>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</si>
  <si>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</si>
  <si>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</si>
  <si>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</si>
  <si>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</si>
  <si>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</si>
  <si>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</si>
  <si>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</si>
  <si>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</si>
  <si>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</si>
  <si>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</si>
  <si>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</si>
  <si>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</si>
  <si>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</si>
  <si>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</si>
  <si>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</si>
  <si>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</si>
  <si>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</si>
  <si>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</si>
  <si>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</si>
  <si>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</si>
  <si>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</si>
  <si>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</si>
  <si>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</si>
  <si>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</si>
  <si>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</si>
  <si>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</si>
  <si>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</si>
  <si>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</si>
  <si>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</si>
  <si>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</si>
  <si>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</si>
  <si>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</si>
  <si>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</si>
  <si>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</si>
  <si>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</si>
  <si>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</si>
  <si>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</si>
  <si>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</si>
  <si>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</si>
  <si>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</si>
  <si>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</si>
  <si>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</si>
  <si>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</si>
  <si>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</si>
  <si>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</si>
  <si>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</si>
  <si>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</si>
  <si>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</si>
  <si>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</si>
  <si>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</si>
  <si>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</si>
  <si>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</si>
  <si>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</si>
  <si>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</si>
  <si>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</si>
  <si>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</si>
  <si>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</si>
  <si>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</si>
  <si>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</si>
  <si>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</si>
  <si>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</si>
  <si>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</si>
  <si>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</si>
  <si>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</si>
  <si>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</si>
  <si>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</si>
  <si>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</si>
  <si>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</si>
  <si>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</si>
  <si>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</si>
  <si>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</si>
  <si>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</si>
  <si>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</si>
  <si>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</si>
  <si>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</si>
  <si>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</si>
  <si>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</si>
  <si>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</si>
  <si>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</si>
  <si>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</si>
  <si>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</si>
  <si>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</si>
  <si>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</si>
  <si>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</si>
  <si>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</si>
  <si>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</si>
  <si>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</si>
  <si>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</si>
  <si>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</si>
  <si>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</si>
  <si>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</si>
  <si>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</si>
  <si>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</si>
  <si>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</si>
  <si>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</si>
  <si>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</si>
  <si>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</si>
  <si>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</si>
  <si>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</si>
  <si>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</si>
  <si>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</si>
  <si>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</si>
  <si>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</si>
  <si>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</si>
  <si>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</si>
  <si>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</si>
  <si>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</si>
  <si>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</si>
  <si>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</si>
  <si>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</si>
  <si>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</si>
  <si>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</si>
  <si>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</si>
  <si>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</si>
  <si>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</si>
  <si>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</si>
  <si>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</si>
  <si>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</si>
  <si>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</si>
  <si>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</si>
  <si>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</si>
  <si>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</si>
  <si>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</si>
  <si>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</si>
  <si>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</si>
  <si>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</si>
  <si>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</si>
  <si>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</si>
  <si>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</si>
  <si>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</si>
  <si>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</si>
  <si>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</si>
  <si>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</si>
  <si>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</si>
  <si>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</si>
  <si>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</si>
  <si>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</si>
  <si>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</si>
  <si>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</si>
  <si>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</si>
  <si>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</si>
  <si>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</si>
  <si>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</si>
  <si>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</si>
  <si>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</si>
  <si>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</si>
  <si>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</si>
  <si>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</si>
  <si>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</si>
  <si>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</si>
  <si>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</si>
  <si>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</si>
  <si>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</si>
  <si>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</si>
  <si>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</si>
  <si>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</si>
  <si>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</si>
  <si>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</si>
  <si>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</si>
  <si>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</si>
  <si>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</si>
  <si>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</si>
  <si>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</si>
  <si>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</si>
  <si>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</si>
  <si>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</si>
  <si>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</si>
  <si>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</si>
  <si>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</si>
  <si>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</si>
  <si>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</si>
  <si>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</si>
  <si>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</si>
  <si>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</si>
  <si>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</si>
  <si>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</si>
  <si>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</si>
  <si>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</si>
  <si>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</si>
  <si>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</si>
  <si>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</si>
  <si>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</si>
  <si>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</si>
  <si>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</si>
  <si>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</si>
  <si>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</si>
  <si>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</si>
  <si>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</si>
  <si>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</si>
  <si>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</si>
  <si>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</si>
  <si>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</si>
  <si>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</si>
  <si>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</si>
  <si>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</si>
  <si>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</si>
  <si>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</si>
  <si>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</si>
  <si>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</si>
  <si>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</si>
  <si>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</si>
  <si>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</si>
  <si>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</si>
  <si>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</si>
  <si>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</si>
  <si>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</si>
  <si>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</si>
  <si>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</si>
  <si>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</si>
  <si>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</si>
  <si>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</si>
  <si>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</si>
  <si>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</si>
  <si>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</si>
  <si>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</si>
  <si>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</si>
  <si>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</si>
  <si>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</si>
  <si>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</si>
  <si>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</si>
  <si>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</si>
  <si>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</si>
  <si>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</si>
  <si>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</si>
  <si>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</si>
  <si>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</si>
  <si>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</si>
  <si>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</si>
  <si>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</si>
  <si>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</si>
  <si>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</si>
  <si>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</si>
  <si>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</si>
  <si>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</si>
  <si>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</si>
  <si>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</si>
  <si>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</si>
  <si>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</si>
  <si>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</si>
  <si>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</si>
  <si>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</si>
  <si>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</si>
  <si>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</si>
  <si>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</si>
  <si>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</si>
  <si>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</si>
  <si>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</si>
  <si>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</si>
  <si>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</si>
  <si>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</si>
  <si>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</si>
  <si>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</si>
  <si>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</si>
  <si>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</si>
  <si>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</si>
  <si>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</si>
  <si>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</si>
  <si>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</si>
  <si>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</si>
  <si>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</si>
  <si>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</si>
  <si>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</si>
  <si>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</si>
  <si>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</si>
  <si>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</si>
  <si>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</si>
  <si>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</si>
  <si>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</si>
  <si>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</si>
  <si>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</si>
  <si>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</si>
  <si>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</si>
  <si>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</si>
  <si>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</si>
  <si>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</si>
  <si>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</si>
  <si>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</si>
  <si>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</si>
  <si>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</si>
  <si>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</si>
  <si>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</si>
  <si>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</si>
  <si>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</si>
  <si>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</si>
  <si>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</si>
  <si>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</si>
  <si>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</si>
  <si>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</si>
  <si>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</si>
  <si>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</si>
  <si>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</si>
  <si>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</si>
  <si>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</si>
  <si>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</si>
  <si>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</si>
  <si>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</si>
  <si>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</si>
  <si>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</si>
  <si>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</si>
  <si>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</si>
  <si>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</si>
  <si>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</si>
  <si>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</si>
  <si>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</si>
  <si>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</si>
  <si>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</si>
  <si>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</si>
  <si>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</si>
  <si>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</si>
  <si>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</si>
  <si>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</si>
  <si>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</si>
  <si>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</si>
  <si>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</si>
  <si>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</si>
  <si>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</si>
  <si>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</si>
  <si>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</si>
  <si>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</si>
  <si>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</si>
  <si>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</si>
  <si>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</si>
  <si>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</si>
  <si>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</si>
  <si>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</si>
  <si>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</si>
  <si>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</si>
  <si>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</si>
  <si>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</si>
  <si>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</si>
  <si>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</si>
  <si>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</si>
  <si>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</si>
  <si>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</si>
  <si>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</si>
  <si>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</si>
  <si>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</si>
  <si>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</si>
  <si>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</si>
  <si>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</si>
  <si>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</si>
  <si>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</si>
  <si>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</si>
  <si>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</si>
  <si>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</si>
  <si>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</si>
  <si>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</si>
  <si>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</si>
  <si>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</si>
  <si>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</si>
  <si>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</si>
  <si>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</si>
  <si>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</si>
  <si>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</si>
  <si>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</si>
  <si>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</si>
  <si>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</si>
  <si>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</si>
  <si>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</si>
  <si>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</si>
  <si>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</si>
  <si>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</si>
  <si>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</si>
  <si>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</si>
  <si>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</si>
  <si>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</si>
  <si>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</si>
  <si>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</si>
  <si>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</si>
  <si>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</si>
  <si>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</si>
  <si>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</si>
  <si>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</si>
  <si>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</si>
  <si>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</si>
  <si>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</si>
  <si>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</si>
  <si>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</si>
  <si>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</si>
  <si>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</si>
  <si>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</si>
  <si>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</si>
  <si>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</si>
  <si>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</si>
  <si>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</si>
  <si>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</si>
  <si>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</si>
  <si>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</si>
  <si>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</si>
  <si>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</si>
  <si>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</si>
  <si>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</si>
  <si>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</si>
  <si>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</si>
  <si>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</si>
  <si>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</si>
  <si>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</si>
  <si>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</si>
  <si>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</si>
  <si>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</si>
  <si>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</si>
  <si>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</si>
  <si>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</si>
  <si>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</si>
  <si>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</si>
  <si>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</si>
  <si>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</si>
  <si>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</si>
  <si>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</si>
  <si>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</si>
  <si>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</si>
  <si>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</si>
  <si>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</si>
  <si>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</si>
  <si>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</si>
  <si>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</si>
  <si>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</si>
  <si>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</si>
  <si>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</si>
  <si>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</si>
  <si>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</si>
  <si>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</si>
  <si>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</si>
  <si>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</si>
  <si>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</si>
  <si>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</si>
  <si>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</si>
  <si>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</si>
  <si>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</si>
  <si>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</si>
  <si>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</si>
  <si>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</si>
  <si>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</si>
  <si>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</si>
  <si>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</si>
  <si>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</si>
  <si>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</si>
  <si>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</si>
  <si>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</si>
  <si>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</si>
  <si>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</si>
  <si>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</si>
  <si>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</si>
  <si>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</si>
  <si>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</si>
  <si>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</si>
  <si>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</si>
  <si>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</si>
  <si>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</si>
  <si>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</si>
  <si>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</si>
  <si>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</si>
  <si>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</si>
  <si>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</si>
  <si>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</si>
  <si>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</si>
  <si>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</si>
  <si>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</si>
  <si>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</si>
  <si>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</si>
  <si>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</si>
  <si>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</si>
  <si>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</si>
  <si>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</si>
  <si>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</si>
  <si>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</si>
  <si>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</si>
  <si>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</si>
  <si>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</si>
  <si>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</si>
  <si>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</si>
  <si>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</si>
  <si>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</si>
  <si>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</si>
  <si>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</si>
  <si>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</si>
  <si>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</si>
  <si>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</si>
  <si>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</si>
  <si>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</si>
  <si>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</si>
  <si>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</si>
  <si>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</si>
  <si>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</si>
  <si>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</si>
  <si>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</si>
  <si>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</si>
  <si>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</si>
  <si>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</si>
  <si>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</si>
  <si>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</si>
  <si>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</si>
  <si>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</si>
  <si>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</si>
  <si>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</si>
  <si>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</si>
  <si>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</si>
  <si>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</si>
  <si>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</si>
  <si>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</si>
  <si>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</si>
  <si>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</si>
  <si>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</si>
  <si>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</si>
  <si>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</si>
  <si>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</si>
  <si>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</si>
  <si>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</si>
  <si>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</si>
  <si>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</si>
  <si>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</si>
  <si>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</si>
  <si>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</si>
  <si>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</si>
  <si>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</si>
  <si>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</si>
  <si>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</si>
  <si>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</si>
  <si>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</si>
  <si>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</si>
  <si>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</si>
  <si>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</si>
  <si>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</si>
  <si>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</si>
  <si>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</si>
  <si>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</si>
  <si>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</si>
  <si>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</si>
  <si>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</si>
  <si>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</si>
  <si>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</si>
  <si>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</si>
  <si>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</si>
  <si>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</si>
  <si>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</si>
  <si>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</si>
  <si>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</si>
  <si>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</si>
  <si>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</si>
  <si>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</si>
  <si>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</si>
  <si>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</si>
  <si>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</si>
  <si>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</si>
  <si>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</si>
  <si>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</si>
  <si>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</si>
  <si>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</si>
  <si>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</si>
  <si>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</si>
  <si>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</si>
  <si>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</si>
  <si>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</si>
  <si>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</si>
  <si>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</si>
  <si>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</si>
  <si>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</si>
  <si>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</si>
  <si>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</si>
  <si>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</si>
  <si>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</si>
  <si>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</si>
  <si>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</si>
  <si>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</si>
  <si>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</si>
  <si>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</si>
  <si>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</si>
  <si>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</si>
  <si>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</si>
  <si>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</si>
  <si>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</si>
  <si>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</si>
  <si>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</si>
  <si>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</si>
  <si>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</si>
  <si>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</si>
  <si>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</si>
  <si>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</si>
  <si>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</si>
  <si>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</si>
  <si>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</si>
  <si>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</si>
  <si>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</si>
  <si>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</si>
  <si>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</si>
  <si>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</si>
  <si>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</si>
  <si>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</si>
  <si>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</si>
  <si>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</si>
  <si>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</si>
  <si>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</si>
  <si>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</si>
  <si>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</si>
  <si>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</si>
  <si>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</si>
  <si>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</si>
  <si>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</si>
  <si>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</si>
  <si>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</si>
  <si>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</si>
  <si>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</si>
  <si>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</si>
  <si>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</si>
  <si>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</si>
  <si>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</si>
  <si>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</si>
  <si>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</si>
  <si>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</si>
  <si>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</si>
  <si>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</si>
  <si>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</si>
  <si>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</si>
  <si>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</si>
  <si>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</si>
  <si>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</si>
  <si>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</si>
  <si>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</si>
  <si>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</si>
  <si>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</si>
  <si>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</si>
  <si>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</si>
  <si>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</si>
  <si>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</si>
  <si>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</si>
  <si>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</si>
  <si>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</si>
  <si>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</si>
  <si>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</si>
  <si>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</si>
  <si>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</si>
  <si>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</si>
  <si>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</si>
  <si>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</si>
  <si>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</si>
  <si>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</si>
  <si>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</si>
  <si>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</si>
  <si>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</si>
  <si>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</si>
  <si>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</si>
  <si>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</si>
  <si>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</si>
  <si>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</si>
  <si>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</si>
  <si>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</si>
  <si>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</si>
  <si>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</si>
  <si>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</si>
  <si>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</si>
  <si>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</si>
  <si>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</si>
  <si>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</si>
  <si>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</si>
  <si>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</si>
  <si>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</si>
  <si>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</si>
  <si>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</si>
  <si>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</si>
  <si>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</si>
  <si>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</si>
  <si>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</si>
  <si>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</si>
  <si>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</si>
  <si>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</si>
  <si>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</si>
  <si>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</si>
  <si>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</si>
  <si>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</si>
  <si>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</si>
  <si>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</si>
  <si>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</si>
  <si>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</si>
  <si>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</si>
  <si>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</si>
  <si>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</si>
  <si>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</si>
  <si>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</si>
  <si>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</si>
  <si>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</si>
  <si>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</si>
  <si>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</si>
  <si>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</si>
  <si>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</si>
  <si>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</si>
  <si>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</si>
  <si>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</si>
  <si>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</si>
  <si>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</si>
  <si>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</si>
  <si>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</si>
  <si>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</si>
  <si>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</si>
  <si>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</si>
  <si>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</si>
  <si>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</si>
  <si>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</si>
  <si>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</si>
  <si>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</si>
  <si>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</si>
  <si>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</si>
  <si>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</si>
  <si>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</si>
  <si>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</si>
  <si>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</si>
  <si>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</si>
  <si>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</si>
  <si>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</si>
  <si>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</si>
  <si>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</si>
  <si>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</si>
  <si>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</si>
  <si>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</si>
  <si>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</si>
  <si>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</si>
  <si>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</si>
  <si>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</si>
  <si>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</si>
  <si>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</si>
  <si>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</si>
  <si>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</si>
  <si>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</si>
  <si>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</si>
  <si>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</si>
  <si>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</si>
  <si>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</si>
  <si>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</si>
  <si>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</si>
  <si>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</si>
  <si>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</si>
  <si>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</si>
  <si>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</si>
  <si>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</si>
  <si>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</si>
  <si>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</si>
  <si>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</si>
  <si>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</si>
  <si>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</si>
  <si>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</si>
  <si>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</si>
  <si>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</si>
  <si>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</si>
  <si>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</si>
  <si>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</si>
  <si>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</si>
  <si>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</si>
  <si>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</si>
  <si>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</si>
  <si>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</si>
  <si>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</si>
  <si>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</si>
  <si>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</si>
  <si>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</si>
  <si>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</si>
  <si>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</si>
  <si>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</si>
  <si>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</si>
  <si>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</si>
  <si>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</si>
  <si>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</si>
  <si>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</si>
  <si>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</si>
  <si>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</si>
  <si>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</si>
  <si>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</si>
  <si>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</si>
  <si>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</si>
  <si>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</si>
  <si>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</si>
  <si>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</si>
  <si>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</si>
  <si>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</si>
  <si>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</si>
  <si>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</si>
  <si>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</si>
  <si>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</si>
  <si>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</si>
  <si>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</si>
  <si>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</si>
  <si>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</si>
  <si>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</si>
  <si>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</si>
  <si>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</si>
  <si>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</si>
  <si>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</si>
  <si>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</si>
  <si>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</si>
  <si>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</si>
  <si>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</si>
  <si>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</si>
  <si>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</si>
  <si>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</si>
  <si>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</si>
  <si>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</si>
  <si>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</si>
  <si>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</si>
  <si>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</si>
  <si>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</si>
  <si>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</si>
  <si>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</si>
  <si>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</si>
  <si>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</si>
  <si>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</si>
  <si>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</si>
  <si>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</si>
  <si>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</si>
  <si>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</si>
  <si>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</si>
  <si>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</si>
  <si>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</si>
  <si>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</si>
  <si>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</si>
  <si>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</si>
  <si>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</si>
  <si>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</si>
  <si>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</si>
  <si>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</si>
  <si>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</si>
  <si>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</si>
  <si>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</si>
  <si>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</si>
  <si>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</si>
  <si>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</si>
  <si>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</si>
  <si>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</si>
  <si>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</si>
  <si>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</si>
  <si>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</si>
  <si>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</si>
  <si>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</si>
  <si>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</si>
  <si>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</si>
  <si>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</si>
  <si>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</si>
  <si>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</si>
  <si>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</si>
  <si>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</si>
  <si>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</si>
  <si>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</si>
  <si>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</si>
  <si>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</si>
  <si>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</si>
  <si>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</si>
  <si>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</si>
  <si>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</si>
  <si>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</si>
  <si>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</si>
  <si>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</si>
  <si>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</si>
  <si>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</si>
  <si>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</si>
  <si>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</si>
  <si>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</si>
  <si>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</si>
  <si>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</si>
  <si>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</si>
  <si>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</si>
  <si>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</si>
  <si>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</si>
  <si>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</si>
  <si>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</si>
  <si>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</si>
  <si>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</si>
  <si>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</si>
  <si>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</si>
  <si>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</si>
  <si>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</si>
  <si>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</si>
  <si>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</si>
  <si>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</si>
  <si>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</si>
  <si>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</si>
  <si>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</si>
  <si>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</si>
  <si>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</si>
  <si>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</si>
  <si>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</si>
  <si>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</si>
  <si>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</si>
  <si>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</si>
  <si>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</si>
  <si>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</si>
  <si>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</si>
  <si>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</si>
  <si>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</si>
  <si>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</si>
  <si>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</si>
  <si>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</si>
  <si>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</si>
  <si>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</si>
  <si>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</si>
  <si>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</si>
  <si>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</si>
  <si>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</si>
  <si>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</si>
  <si>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</si>
  <si>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</si>
  <si>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</si>
  <si>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</si>
  <si>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</si>
  <si>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</si>
  <si>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</si>
  <si>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</si>
  <si>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</si>
  <si>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</si>
  <si>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</si>
  <si>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</si>
  <si>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</si>
  <si>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</si>
  <si>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</si>
  <si>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</si>
  <si>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</si>
  <si>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</si>
  <si>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</si>
  <si>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</si>
  <si>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</si>
  <si>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</si>
  <si>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</si>
  <si>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</si>
  <si>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</si>
  <si>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</si>
  <si>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</si>
  <si>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</si>
  <si>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</si>
  <si>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</si>
  <si>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</si>
  <si>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</si>
  <si>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</si>
  <si>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</si>
  <si>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</si>
  <si>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</si>
  <si>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</si>
  <si>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</si>
  <si>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</si>
  <si>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</si>
  <si>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</si>
  <si>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</si>
  <si>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</si>
  <si>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</si>
  <si>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</si>
  <si>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</si>
  <si>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</si>
  <si>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</si>
  <si>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</si>
  <si>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</si>
  <si>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</si>
  <si>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</si>
  <si>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</si>
  <si>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</si>
  <si>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</si>
  <si>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</si>
  <si>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</si>
  <si>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</si>
  <si>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</si>
  <si>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</si>
  <si>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</si>
  <si>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</si>
  <si>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</si>
  <si>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</si>
  <si>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</si>
  <si>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</si>
  <si>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</si>
  <si>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</si>
  <si>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</si>
  <si>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</si>
  <si>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</si>
  <si>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</si>
  <si>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</si>
  <si>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</si>
  <si>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</si>
  <si>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</si>
  <si>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</si>
  <si>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</si>
  <si>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</si>
  <si>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</si>
  <si>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</si>
  <si>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</si>
  <si>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</si>
  <si>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</si>
  <si>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</si>
  <si>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</si>
  <si>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</si>
  <si>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</si>
  <si>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</si>
  <si>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</si>
  <si>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</si>
  <si>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</si>
  <si>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</si>
  <si>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</si>
  <si>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</si>
  <si>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</si>
  <si>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</si>
  <si>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</si>
  <si>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</si>
  <si>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</si>
  <si>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</si>
  <si>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</si>
  <si>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</si>
  <si>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</si>
  <si>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</si>
  <si>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</si>
  <si>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</si>
  <si>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</si>
  <si>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</si>
  <si>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</si>
  <si>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</si>
  <si>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</si>
  <si>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</si>
  <si>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</si>
  <si>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</si>
  <si>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</si>
  <si>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</si>
  <si>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</si>
  <si>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</si>
  <si>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</si>
  <si>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</si>
  <si>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</si>
  <si>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</si>
  <si>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</si>
  <si>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</si>
  <si>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</si>
  <si>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</si>
  <si>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</si>
  <si>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</si>
  <si>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</si>
  <si>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</si>
  <si>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</si>
  <si>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</si>
  <si>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</si>
  <si>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</si>
  <si>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</si>
  <si>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</si>
  <si>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</si>
  <si>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</si>
  <si>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</si>
  <si>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</si>
  <si>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</si>
  <si>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</si>
  <si>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</si>
  <si>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</si>
  <si>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</si>
  <si>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</si>
  <si>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</si>
  <si>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</si>
  <si>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</si>
  <si>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</si>
  <si>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</si>
  <si>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</si>
  <si>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</si>
  <si>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</si>
  <si>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</si>
  <si>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</si>
  <si>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</si>
  <si>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</si>
  <si>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</si>
  <si>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</si>
  <si>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</si>
  <si>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</si>
  <si>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</si>
  <si>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</si>
  <si>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</si>
  <si>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</si>
  <si>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</si>
  <si>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</si>
  <si>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</si>
  <si>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</si>
  <si>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</si>
  <si>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</si>
  <si>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</si>
  <si>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</si>
  <si>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</si>
  <si>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</si>
  <si>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</si>
  <si>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</si>
  <si>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</si>
  <si>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</si>
  <si>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</si>
  <si>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</si>
  <si>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</si>
  <si>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</si>
  <si>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</si>
  <si>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</si>
  <si>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</si>
  <si>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</si>
  <si>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</si>
  <si>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</si>
  <si>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</si>
  <si>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</si>
  <si>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</si>
  <si>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</si>
  <si>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</si>
  <si>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</si>
  <si>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</si>
  <si>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</si>
  <si>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</si>
  <si>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</si>
  <si>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</si>
  <si>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</si>
  <si>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</si>
  <si>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</si>
  <si>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</si>
  <si>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</si>
  <si>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</si>
  <si>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</si>
  <si>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</si>
  <si>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</si>
  <si>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</si>
  <si>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</si>
  <si>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</si>
  <si>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</si>
  <si>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</si>
  <si>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</si>
  <si>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</si>
  <si>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</si>
  <si>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</si>
  <si>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</si>
  <si>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</si>
  <si>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</si>
  <si>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</si>
  <si>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</si>
  <si>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</si>
  <si>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</si>
  <si>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</si>
  <si>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</si>
  <si>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</si>
  <si>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</si>
  <si>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</si>
  <si>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</si>
  <si>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</si>
  <si>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</si>
  <si>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</si>
  <si>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</si>
  <si>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</si>
  <si>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</si>
  <si>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</si>
  <si>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</si>
  <si>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</si>
  <si>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</si>
  <si>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</si>
  <si>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</si>
  <si>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</si>
  <si>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</si>
  <si>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</si>
  <si>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</si>
  <si>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</si>
  <si>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</si>
  <si>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</si>
  <si>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</si>
  <si>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</si>
  <si>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</si>
  <si>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</si>
  <si>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</si>
  <si>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</si>
  <si>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</si>
  <si>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</si>
  <si>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</si>
  <si>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</si>
  <si>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</si>
  <si>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</si>
  <si>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</si>
  <si>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</si>
  <si>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</si>
  <si>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</si>
  <si>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</si>
  <si>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</si>
  <si>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</si>
  <si>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</si>
  <si>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</si>
  <si>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</si>
  <si>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</si>
  <si>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</si>
  <si>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</si>
  <si>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</si>
  <si>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</si>
  <si>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</si>
  <si>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</si>
  <si>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</si>
  <si>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</si>
  <si>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</si>
  <si>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</si>
  <si>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</si>
  <si>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</si>
  <si>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</si>
  <si>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</si>
  <si>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</si>
  <si>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</si>
  <si>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</si>
  <si>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</si>
  <si>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</si>
  <si>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</si>
  <si>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</si>
  <si>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</si>
  <si>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</si>
  <si>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</si>
  <si>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</si>
  <si>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</si>
  <si>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</si>
  <si>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</si>
  <si>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</si>
  <si>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</si>
  <si>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</si>
  <si>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</si>
  <si>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</si>
  <si>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</si>
  <si>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</si>
  <si>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</si>
  <si>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</si>
  <si>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</si>
  <si>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</si>
  <si>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</si>
  <si>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</si>
  <si>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</si>
  <si>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</si>
  <si>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</si>
  <si>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</si>
  <si>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</si>
  <si>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</si>
  <si>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</si>
  <si>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</si>
  <si>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</si>
  <si>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</si>
  <si>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</si>
  <si>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</si>
  <si>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</si>
  <si>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</si>
  <si>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</si>
  <si>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</si>
  <si>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</si>
  <si>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</si>
  <si>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</si>
  <si>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</si>
  <si>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</si>
  <si>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</si>
  <si>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</si>
  <si>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</si>
  <si>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</si>
  <si>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</si>
  <si>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</si>
  <si>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</si>
  <si>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</si>
  <si>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</si>
  <si>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</si>
  <si>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</si>
  <si>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</si>
  <si>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</si>
  <si>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</si>
  <si>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</si>
  <si>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</si>
  <si>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</si>
  <si>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</si>
  <si>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</si>
  <si>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</si>
  <si>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</si>
  <si>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</si>
  <si>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</si>
  <si>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</si>
  <si>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</si>
  <si>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</si>
  <si>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</si>
  <si>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</si>
  <si>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</si>
  <si>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</si>
  <si>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</si>
  <si>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</si>
  <si>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</si>
  <si>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</si>
  <si>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</si>
  <si>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</si>
  <si>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</si>
  <si>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</si>
  <si>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</si>
  <si>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</si>
  <si>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</si>
  <si>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</si>
  <si>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</si>
  <si>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</si>
  <si>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</si>
  <si>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</si>
  <si>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</si>
  <si>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</si>
  <si>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</si>
  <si>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</si>
  <si>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</si>
  <si>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</si>
  <si>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</si>
  <si>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</si>
  <si>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</si>
  <si>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</si>
  <si>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</si>
  <si>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</si>
  <si>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</si>
  <si>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</si>
  <si>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</si>
  <si>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</si>
  <si>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</si>
  <si>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</si>
  <si>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</si>
  <si>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</si>
  <si>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</si>
  <si>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</si>
  <si>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</si>
  <si>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</si>
  <si>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</si>
  <si>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</si>
  <si>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</si>
  <si>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</si>
  <si>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</si>
  <si>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</si>
  <si>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</si>
  <si>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</si>
  <si>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</si>
  <si>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</si>
  <si>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</si>
  <si>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</si>
  <si>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</si>
  <si>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</si>
  <si>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</si>
  <si>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</si>
  <si>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</si>
  <si>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</si>
  <si>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</si>
  <si>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</si>
  <si>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</si>
  <si>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</si>
  <si>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</si>
  <si>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</si>
  <si>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</si>
  <si>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</si>
  <si>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</si>
  <si>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</si>
  <si>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</si>
  <si>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</si>
  <si>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</si>
  <si>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</si>
  <si>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</si>
  <si>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</si>
  <si>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</si>
  <si>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</si>
  <si>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</si>
  <si>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</si>
  <si>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</si>
  <si>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</si>
  <si>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</si>
  <si>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</si>
  <si>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</si>
  <si>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</si>
  <si>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</si>
  <si>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</si>
  <si>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</si>
  <si>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</si>
  <si>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</si>
  <si>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</si>
  <si>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</si>
  <si>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</si>
  <si>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</si>
  <si>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</si>
  <si>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</si>
  <si>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</si>
  <si>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</si>
  <si>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</si>
  <si>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</si>
  <si>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</si>
  <si>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</si>
  <si>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</si>
  <si>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</si>
  <si>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</si>
  <si>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</si>
  <si>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</si>
  <si>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</si>
  <si>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</si>
  <si>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</si>
  <si>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</si>
  <si>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</si>
  <si>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</si>
  <si>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</si>
  <si>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</si>
  <si>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</si>
  <si>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</si>
  <si>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</si>
  <si>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</si>
  <si>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</si>
  <si>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</si>
  <si>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</si>
  <si>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</si>
  <si>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</si>
  <si>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</si>
  <si>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</si>
  <si>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</si>
  <si>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</si>
  <si>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</si>
  <si>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</si>
  <si>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</si>
  <si>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</si>
  <si>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</si>
  <si>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</si>
  <si>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</si>
  <si>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</si>
  <si>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</si>
  <si>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</si>
  <si>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</si>
  <si>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</si>
  <si>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</si>
  <si>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</si>
  <si>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</si>
  <si>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</si>
  <si>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</si>
  <si>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</si>
  <si>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</si>
  <si>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</si>
  <si>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</si>
  <si>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</si>
  <si>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</si>
  <si>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</si>
  <si>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</si>
  <si>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</si>
  <si>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</si>
  <si>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</si>
  <si>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</si>
  <si>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</si>
  <si>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</si>
  <si>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</si>
  <si>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</si>
  <si>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</si>
  <si>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</si>
  <si>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</si>
  <si>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</si>
  <si>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</si>
  <si>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</si>
  <si>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</si>
  <si>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</si>
  <si>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</si>
  <si>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</si>
  <si>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</si>
  <si>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</si>
  <si>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</si>
  <si>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</si>
  <si>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</si>
  <si>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</si>
  <si>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</si>
  <si>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</si>
  <si>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</si>
  <si>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</si>
  <si>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</si>
  <si>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</si>
  <si>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</si>
  <si>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</si>
  <si>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</si>
  <si>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</si>
  <si>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</si>
  <si>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</si>
  <si>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</si>
  <si>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</si>
  <si>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</si>
  <si>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</si>
  <si>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</si>
  <si>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</si>
  <si>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</si>
  <si>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</si>
  <si>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</si>
  <si>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</si>
  <si>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</si>
  <si>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</si>
  <si>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</si>
  <si>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</si>
  <si>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</si>
  <si>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</si>
  <si>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</si>
  <si>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</si>
  <si>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</si>
  <si>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</si>
  <si>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</si>
  <si>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</si>
  <si>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</si>
  <si>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</si>
  <si>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</si>
  <si>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</si>
  <si>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</si>
  <si>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</si>
  <si>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</si>
  <si>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</si>
  <si>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</si>
  <si>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</si>
  <si>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</si>
  <si>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</si>
  <si>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</si>
  <si>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</si>
  <si>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</si>
  <si>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</si>
  <si>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</si>
  <si>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</si>
  <si>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</si>
  <si>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</si>
  <si>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</si>
  <si>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</si>
  <si>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</si>
  <si>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</si>
  <si>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</si>
  <si>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</si>
  <si>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</si>
  <si>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</si>
  <si>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</si>
  <si>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</si>
  <si>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</si>
  <si>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</si>
  <si>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</si>
  <si>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</si>
  <si>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</si>
  <si>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</si>
  <si>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</si>
  <si>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</si>
  <si>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</si>
  <si>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</si>
  <si>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</si>
  <si>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</si>
  <si>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</si>
  <si>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</si>
  <si>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</si>
  <si>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</si>
  <si>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</si>
  <si>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</si>
  <si>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</si>
  <si>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</si>
  <si>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</si>
  <si>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</si>
  <si>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</si>
  <si>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</si>
  <si>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</si>
  <si>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</si>
  <si>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</si>
  <si>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</si>
  <si>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</si>
  <si>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</si>
  <si>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</si>
  <si>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</si>
  <si>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</si>
  <si>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</si>
  <si>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</si>
  <si>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</si>
  <si>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</si>
  <si>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</si>
  <si>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</si>
  <si>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</si>
  <si>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</si>
  <si>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</si>
  <si>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</si>
  <si>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</si>
  <si>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</si>
  <si>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</si>
  <si>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</si>
  <si>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</si>
  <si>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</si>
  <si>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</si>
  <si>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</si>
  <si>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</si>
  <si>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</si>
  <si>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</si>
  <si>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</si>
  <si>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</si>
  <si>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</si>
  <si>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</si>
  <si>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</si>
  <si>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</si>
  <si>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</si>
  <si>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</si>
  <si>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</si>
  <si>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</si>
  <si>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</si>
  <si>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</si>
  <si>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</si>
  <si>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</si>
  <si>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</si>
  <si>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</si>
  <si>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</si>
  <si>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</si>
  <si>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</si>
  <si>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</si>
  <si>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</si>
  <si>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</si>
  <si>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</si>
  <si>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</si>
  <si>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</si>
  <si>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</si>
  <si>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</si>
  <si>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</si>
  <si>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</si>
  <si>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</si>
  <si>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</si>
  <si>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</si>
  <si>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</si>
  <si>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</si>
  <si>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</si>
  <si>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</si>
  <si>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</si>
  <si>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</si>
  <si>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</si>
  <si>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</si>
  <si>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</si>
  <si>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</si>
  <si>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</si>
  <si>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</si>
  <si>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</si>
  <si>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</si>
  <si>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</si>
  <si>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</si>
  <si>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</si>
  <si>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</si>
  <si>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</si>
  <si>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</si>
  <si>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</si>
  <si>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</si>
  <si>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</si>
  <si>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</si>
  <si>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</si>
  <si>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</si>
  <si>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</si>
  <si>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</si>
  <si>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</si>
  <si>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</si>
  <si>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</si>
  <si>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</si>
  <si>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</si>
  <si>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</si>
  <si>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</si>
  <si>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</si>
  <si>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</si>
  <si>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</si>
  <si>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</si>
  <si>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</si>
  <si>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</si>
  <si>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</si>
  <si>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</si>
  <si>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</si>
  <si>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</si>
  <si>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</si>
  <si>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</si>
  <si>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</si>
  <si>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</si>
  <si>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</si>
  <si>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</si>
  <si>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</si>
  <si>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</si>
  <si>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</si>
  <si>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</si>
  <si>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</si>
  <si>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</si>
  <si>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</si>
  <si>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</si>
  <si>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</si>
  <si>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</si>
  <si>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</si>
  <si>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</si>
  <si>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</si>
  <si>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</si>
  <si>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</si>
  <si>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</si>
  <si>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</si>
  <si>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</si>
  <si>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</si>
  <si>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</si>
  <si>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</si>
  <si>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</si>
  <si>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</si>
  <si>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</si>
  <si>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</si>
  <si>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</si>
  <si>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</si>
  <si>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</si>
  <si>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</si>
  <si>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</si>
  <si>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</si>
  <si>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</si>
  <si>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</si>
  <si>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</si>
  <si>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</si>
  <si>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</si>
  <si>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</si>
  <si>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</si>
  <si>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</si>
  <si>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</si>
  <si>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</si>
  <si>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</si>
  <si>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</si>
  <si>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</si>
  <si>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</si>
  <si>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</si>
  <si>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</si>
  <si>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</si>
  <si>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</si>
  <si>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</si>
  <si>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</si>
  <si>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</si>
  <si>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</si>
  <si>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</si>
  <si>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</si>
  <si>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</si>
  <si>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</si>
  <si>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</si>
  <si>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</si>
  <si>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</si>
  <si>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</si>
  <si>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</si>
  <si>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</si>
  <si>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</si>
  <si>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</si>
  <si>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</si>
  <si>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</si>
  <si>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</si>
  <si>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</si>
  <si>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</si>
  <si>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</si>
  <si>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</si>
  <si>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</si>
  <si>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</si>
  <si>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</si>
  <si>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</si>
  <si>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</si>
  <si>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</si>
  <si>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</si>
  <si>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</si>
  <si>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</si>
  <si>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</si>
  <si>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</si>
  <si>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</si>
  <si>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</si>
  <si>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</si>
  <si>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</si>
  <si>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</si>
  <si>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</si>
  <si>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</si>
  <si>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</si>
  <si>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</si>
  <si>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</si>
  <si>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</si>
  <si>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</si>
  <si>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</si>
  <si>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</si>
  <si>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</si>
  <si>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</si>
  <si>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</si>
  <si>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</si>
  <si>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</si>
  <si>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</si>
  <si>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</si>
  <si>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</si>
  <si>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</si>
  <si>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</si>
  <si>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</si>
  <si>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</si>
  <si>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</si>
  <si>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</si>
  <si>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</si>
  <si>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</si>
  <si>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</si>
  <si>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</si>
  <si>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</si>
  <si>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</si>
  <si>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</si>
  <si>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</si>
  <si>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</si>
  <si>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</si>
  <si>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</si>
  <si>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</si>
  <si>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</si>
  <si>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</si>
  <si>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</si>
  <si>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</si>
  <si>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</si>
  <si>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</si>
  <si>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</si>
  <si>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</si>
  <si>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</si>
  <si>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</si>
  <si>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</si>
  <si>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</si>
  <si>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</si>
  <si>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</si>
  <si>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</si>
  <si>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</si>
  <si>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</si>
  <si>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</si>
  <si>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</si>
  <si>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</si>
  <si>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</si>
  <si>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</si>
  <si>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</si>
  <si>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</si>
  <si>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</si>
  <si>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</si>
  <si>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</si>
  <si>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</si>
  <si>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</si>
  <si>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</si>
  <si>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</si>
  <si>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</si>
  <si>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</si>
  <si>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</si>
  <si>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</si>
  <si>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</si>
  <si>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</si>
  <si>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</si>
  <si>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</si>
  <si>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</si>
  <si>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</si>
  <si>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</si>
  <si>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</si>
  <si>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</si>
  <si>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</si>
  <si>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</si>
  <si>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</si>
  <si>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</si>
  <si>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</si>
  <si>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</si>
  <si>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</si>
  <si>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</si>
  <si>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</si>
  <si>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</si>
  <si>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</si>
  <si>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</si>
  <si>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</si>
  <si>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</si>
  <si>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</si>
  <si>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</si>
  <si>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</si>
  <si>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</si>
  <si>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</si>
  <si>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</si>
  <si>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</si>
  <si>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</si>
  <si>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</si>
  <si>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</si>
  <si>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</si>
  <si>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</si>
  <si>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</si>
  <si>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</si>
  <si>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</si>
  <si>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</si>
  <si>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</si>
  <si>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</si>
  <si>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</si>
  <si>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</si>
  <si>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</si>
  <si>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</si>
  <si>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</si>
  <si>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</si>
  <si>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</si>
  <si>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</si>
  <si>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</si>
  <si>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</si>
  <si>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</si>
  <si>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</si>
  <si>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</si>
  <si>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</si>
  <si>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</si>
  <si>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</si>
  <si>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</si>
  <si>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</si>
  <si>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</si>
  <si>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</si>
  <si>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</si>
  <si>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</si>
  <si>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</si>
  <si>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</si>
  <si>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</si>
  <si>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</si>
  <si>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</si>
  <si>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</si>
  <si>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</si>
  <si>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</si>
  <si>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</si>
  <si>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</si>
  <si>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</si>
  <si>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</si>
  <si>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</si>
  <si>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</si>
  <si>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</si>
  <si>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</si>
  <si>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</si>
  <si>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</si>
  <si>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</si>
  <si>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</si>
  <si>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</si>
  <si>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</si>
  <si>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</si>
  <si>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</si>
  <si>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</si>
  <si>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</si>
  <si>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</si>
  <si>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</si>
  <si>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</si>
  <si>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</si>
  <si>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</si>
  <si>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</si>
  <si>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</si>
  <si>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</si>
  <si>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</si>
  <si>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</si>
  <si>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</si>
  <si>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</si>
  <si>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</si>
  <si>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</si>
  <si>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</si>
  <si>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</si>
  <si>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</si>
  <si>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</si>
  <si>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</si>
  <si>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</si>
  <si>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</si>
  <si>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</si>
  <si>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</si>
  <si>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</si>
  <si>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</si>
  <si>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</si>
  <si>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</si>
  <si>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</si>
  <si>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</si>
  <si>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</si>
  <si>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</si>
  <si>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</si>
  <si>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</si>
  <si>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</si>
  <si>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</si>
  <si>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</si>
  <si>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</si>
  <si>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</si>
  <si>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</si>
  <si>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</si>
  <si>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</si>
  <si>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</si>
  <si>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</si>
  <si>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</si>
  <si>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</si>
  <si>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</si>
  <si>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</si>
  <si>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</si>
  <si>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</si>
  <si>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</si>
  <si>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</si>
  <si>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</si>
  <si>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</si>
  <si>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</si>
  <si>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</si>
  <si>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</si>
  <si>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</si>
  <si>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</si>
  <si>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</si>
  <si>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</si>
  <si>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</si>
  <si>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</si>
  <si>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</si>
  <si>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</si>
  <si>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</si>
  <si>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</si>
  <si>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</si>
  <si>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</si>
  <si>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</si>
  <si>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</si>
  <si>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</si>
  <si>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</si>
  <si>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</si>
  <si>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</si>
  <si>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</si>
  <si>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</si>
  <si>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</si>
  <si>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</si>
  <si>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</si>
  <si>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</si>
  <si>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</si>
  <si>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</si>
  <si>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</si>
  <si>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</si>
  <si>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</si>
  <si>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</si>
  <si>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</si>
  <si>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</si>
  <si>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</si>
  <si>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</si>
  <si>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</si>
  <si>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</si>
  <si>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</si>
  <si>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</si>
  <si>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</si>
  <si>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</si>
  <si>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</si>
  <si>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</si>
  <si>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</si>
  <si>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</si>
  <si>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</si>
  <si>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</si>
  <si>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</si>
  <si>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</si>
  <si>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</si>
  <si>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</si>
  <si>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</si>
  <si>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</si>
  <si>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</si>
  <si>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</si>
  <si>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</si>
  <si>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</si>
  <si>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</si>
  <si>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</si>
  <si>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</si>
  <si>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</si>
  <si>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</si>
  <si>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</si>
  <si>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</si>
  <si>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</si>
  <si>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</si>
  <si>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</si>
  <si>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</si>
  <si>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</si>
  <si>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</si>
  <si>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</si>
  <si>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</si>
  <si>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</si>
  <si>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</si>
  <si>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</si>
  <si>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</si>
  <si>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</si>
  <si>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</si>
  <si>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</si>
  <si>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</si>
  <si>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</si>
  <si>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</si>
  <si>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</si>
  <si>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</si>
  <si>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</si>
  <si>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</si>
  <si>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</si>
  <si>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</si>
  <si>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</si>
  <si>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</si>
  <si>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</si>
  <si>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</si>
  <si>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</si>
  <si>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</si>
  <si>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</si>
  <si>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</si>
  <si>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</si>
  <si>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</si>
  <si>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</si>
  <si>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</si>
  <si>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</si>
  <si>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</si>
  <si>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</si>
  <si>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</si>
  <si>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</si>
  <si>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</si>
  <si>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</si>
  <si>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</si>
  <si>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</si>
  <si>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</si>
  <si>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</si>
  <si>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</si>
  <si>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</si>
  <si>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</si>
  <si>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</si>
  <si>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</si>
  <si>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</si>
  <si>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</si>
  <si>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</si>
  <si>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</si>
  <si>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</si>
  <si>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</si>
  <si>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</si>
  <si>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</si>
  <si>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</si>
  <si>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</si>
  <si>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</si>
  <si>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</si>
  <si>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</si>
  <si>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</si>
  <si>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</si>
  <si>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</si>
  <si>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</si>
  <si>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</si>
  <si>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</si>
  <si>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</si>
  <si>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</si>
  <si>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</si>
  <si>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</si>
  <si>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</si>
  <si>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</si>
  <si>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</si>
  <si>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</si>
  <si>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</si>
  <si>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</si>
  <si>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</si>
  <si>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</si>
  <si>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</si>
  <si>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</si>
  <si>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</si>
  <si>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</si>
  <si>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</si>
  <si>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</si>
  <si>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</si>
  <si>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</si>
  <si>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</si>
  <si>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</si>
  <si>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</si>
  <si>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</si>
  <si>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</si>
  <si>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</si>
  <si>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</si>
  <si>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</si>
  <si>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</si>
  <si>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</si>
  <si>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</si>
  <si>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</si>
  <si>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</si>
  <si>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</si>
  <si>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</si>
  <si>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</si>
  <si>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</si>
  <si>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</si>
  <si>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</si>
  <si>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</si>
  <si>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</si>
  <si>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</si>
  <si>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</si>
  <si>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</si>
  <si>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</si>
  <si>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</si>
  <si>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</si>
  <si>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</si>
  <si>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</si>
  <si>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</si>
  <si>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</si>
  <si>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</si>
  <si>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</si>
  <si>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</si>
  <si>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</si>
  <si>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</si>
  <si>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</si>
  <si>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</si>
  <si>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</si>
  <si>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</si>
  <si>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</si>
  <si>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</si>
  <si>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</si>
  <si>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</si>
  <si>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</si>
  <si>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</si>
  <si>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</si>
  <si>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</si>
  <si>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</si>
  <si>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</si>
  <si>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</si>
  <si>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</si>
  <si>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</si>
  <si>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</si>
  <si>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</si>
  <si>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</si>
  <si>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</si>
  <si>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</si>
  <si>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</si>
  <si>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</si>
  <si>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</si>
  <si>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</si>
  <si>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</si>
  <si>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</si>
  <si>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</si>
  <si>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</si>
  <si>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</si>
  <si>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</si>
  <si>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</si>
  <si>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</si>
  <si>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</si>
  <si>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</si>
  <si>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</si>
  <si>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</si>
  <si>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</si>
  <si>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</si>
  <si>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</si>
  <si>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</si>
  <si>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</si>
  <si>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</si>
  <si>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</si>
  <si>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</si>
  <si>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</si>
  <si>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</si>
  <si>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</si>
  <si>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</si>
  <si>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</si>
  <si>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</si>
  <si>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</si>
  <si>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</si>
  <si>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</si>
  <si>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</si>
  <si>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</si>
  <si>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</si>
  <si>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</si>
  <si>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</si>
  <si>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</si>
  <si>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</si>
  <si>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</si>
  <si>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</si>
  <si>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</si>
  <si>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</si>
  <si>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</si>
  <si>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</si>
  <si>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</si>
  <si>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</si>
  <si>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</si>
  <si>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</si>
  <si>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</si>
  <si>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</si>
  <si>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</si>
  <si>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</si>
  <si>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</si>
  <si>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</si>
  <si>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</si>
  <si>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</si>
  <si>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</si>
  <si>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</si>
  <si>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</si>
  <si>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</si>
  <si>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</si>
  <si>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</si>
  <si>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</si>
  <si>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</si>
  <si>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</si>
  <si>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</si>
  <si>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</si>
  <si>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</si>
  <si>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</si>
  <si>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</si>
  <si>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</si>
  <si>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</si>
  <si>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</si>
  <si>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</si>
  <si>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</si>
  <si>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</si>
  <si>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</si>
  <si>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</si>
  <si>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</si>
  <si>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</si>
  <si>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</si>
  <si>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</si>
  <si>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</si>
  <si>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</si>
  <si>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</si>
  <si>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</si>
  <si>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</si>
  <si>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</si>
  <si>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</si>
  <si>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</si>
  <si>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</si>
  <si>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</si>
  <si>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</si>
  <si>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</si>
  <si>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</si>
  <si>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</si>
  <si>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</si>
  <si>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</si>
  <si>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</si>
  <si>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</si>
  <si>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</si>
  <si>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</si>
  <si>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</si>
  <si>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</si>
  <si>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</si>
  <si>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</si>
  <si>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</si>
  <si>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</si>
  <si>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</si>
  <si>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</si>
  <si>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</si>
  <si>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</si>
  <si>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</si>
  <si>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</si>
  <si>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</si>
  <si>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</si>
  <si>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</si>
  <si>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</si>
  <si>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</si>
  <si>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</si>
  <si>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</si>
  <si>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</si>
  <si>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</si>
  <si>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</si>
  <si>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</si>
  <si>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</si>
  <si>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</si>
  <si>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</si>
  <si>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</si>
  <si>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</si>
  <si>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</si>
  <si>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</si>
  <si>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</si>
  <si>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</si>
  <si>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</si>
  <si>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</si>
  <si>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</si>
  <si>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</si>
  <si>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</si>
  <si>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</si>
  <si>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</si>
  <si>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</si>
  <si>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</si>
  <si>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</si>
  <si>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</si>
  <si>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</si>
  <si>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</si>
  <si>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</si>
  <si>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</si>
  <si>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</si>
  <si>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</si>
  <si>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</si>
  <si>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</si>
  <si>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</si>
  <si>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</si>
  <si>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</si>
  <si>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</si>
  <si>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</si>
  <si>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</si>
  <si>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</si>
  <si>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</si>
  <si>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</si>
  <si>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</si>
  <si>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</si>
  <si>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</si>
  <si>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</si>
  <si>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</si>
  <si>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</si>
  <si>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</si>
  <si>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</si>
  <si>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</si>
  <si>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</si>
  <si>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</si>
  <si>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</si>
  <si>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</si>
  <si>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</si>
  <si>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</si>
  <si>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</si>
  <si>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</si>
  <si>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</si>
  <si>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</si>
  <si>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</si>
  <si>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</si>
  <si>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</si>
  <si>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</si>
  <si>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</si>
  <si>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</si>
  <si>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</si>
  <si>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</si>
  <si>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</si>
  <si>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</si>
  <si>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</si>
  <si>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</si>
  <si>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</si>
  <si>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</si>
  <si>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</si>
  <si>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</si>
  <si>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</si>
  <si>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</si>
  <si>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</si>
  <si>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</si>
  <si>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</si>
  <si>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</si>
  <si>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</si>
  <si>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</si>
  <si>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</si>
  <si>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</si>
  <si>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</si>
  <si>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</si>
  <si>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</si>
  <si>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</si>
  <si>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</si>
  <si>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</si>
  <si>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</si>
  <si>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</si>
  <si>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</si>
  <si>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</si>
  <si>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</si>
  <si>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</si>
  <si>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</si>
  <si>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</si>
  <si>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</si>
  <si>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</si>
  <si>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</si>
  <si>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</si>
  <si>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</si>
  <si>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</si>
  <si>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</si>
  <si>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</si>
  <si>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</si>
  <si>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</si>
  <si>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</si>
  <si>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</si>
  <si>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</si>
  <si>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</si>
  <si>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</si>
  <si>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</si>
  <si>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</si>
  <si>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</si>
  <si>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</si>
  <si>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</si>
  <si>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</si>
  <si>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</si>
  <si>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</si>
  <si>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</si>
  <si>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</si>
  <si>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</si>
  <si>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</si>
  <si>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</si>
  <si>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</si>
  <si>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</si>
  <si>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</si>
  <si>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</si>
  <si>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</si>
  <si>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</si>
  <si>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</si>
  <si>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</si>
  <si>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</si>
  <si>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</si>
  <si>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</si>
  <si>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</si>
  <si>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</si>
  <si>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</si>
  <si>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</si>
  <si>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</si>
  <si>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</si>
  <si>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</si>
  <si>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</si>
  <si>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</si>
  <si>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</si>
  <si>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</si>
  <si>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</si>
  <si>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</si>
  <si>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</si>
  <si>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</si>
  <si>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</si>
  <si>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</si>
  <si>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</si>
  <si>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</si>
  <si>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</si>
  <si>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</si>
  <si>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</si>
  <si>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</si>
  <si>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</si>
  <si>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</si>
  <si>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</si>
  <si>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</si>
  <si>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</si>
  <si>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</si>
  <si>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</si>
  <si>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</si>
  <si>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</si>
  <si>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</si>
  <si>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</si>
  <si>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</si>
  <si>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</si>
  <si>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</si>
  <si>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</si>
  <si>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</si>
  <si>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</si>
  <si>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</si>
  <si>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</si>
  <si>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</si>
  <si>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</si>
  <si>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</si>
  <si>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</si>
  <si>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</si>
  <si>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</si>
  <si>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</si>
  <si>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</si>
  <si>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</si>
  <si>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</si>
  <si>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</si>
  <si>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</si>
  <si>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</si>
  <si>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</si>
  <si>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</si>
  <si>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</si>
  <si>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</si>
  <si>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</si>
  <si>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</si>
  <si>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</si>
  <si>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</si>
  <si>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</si>
  <si>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</si>
  <si>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</si>
  <si>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</si>
  <si>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</si>
  <si>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</si>
  <si>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</si>
  <si>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</si>
  <si>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</si>
  <si>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</si>
  <si>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</si>
  <si>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</si>
  <si>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</si>
  <si>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</si>
  <si>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</si>
  <si>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</si>
  <si>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</si>
  <si>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</si>
  <si>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</si>
  <si>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</si>
  <si>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</si>
  <si>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</si>
  <si>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</si>
  <si>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</si>
  <si>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</si>
  <si>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</si>
  <si>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</si>
  <si>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</si>
  <si>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</si>
  <si>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</si>
  <si>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</si>
  <si>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</si>
  <si>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</si>
  <si>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</si>
  <si>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</si>
  <si>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</si>
  <si>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</si>
  <si>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</si>
  <si>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</si>
  <si>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</si>
  <si>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</si>
  <si>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</si>
  <si>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</si>
  <si>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</si>
  <si>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</si>
  <si>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</si>
  <si>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</si>
  <si>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</si>
  <si>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</si>
  <si>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</si>
  <si>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</si>
  <si>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</si>
  <si>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</si>
  <si>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</si>
  <si>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</si>
  <si>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</si>
  <si>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</si>
  <si>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</si>
  <si>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</si>
  <si>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</si>
  <si>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</si>
  <si>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</si>
  <si>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</si>
  <si>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</si>
  <si>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</si>
  <si>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</si>
  <si>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</si>
  <si>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</si>
  <si>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</si>
  <si>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</si>
  <si>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</si>
  <si>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</si>
  <si>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</si>
  <si>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</si>
  <si>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</si>
  <si>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</si>
  <si>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</si>
  <si>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</si>
  <si>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</si>
  <si>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</si>
  <si>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</si>
  <si>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</si>
  <si>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</si>
  <si>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</si>
  <si>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</si>
  <si>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</si>
  <si>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</si>
  <si>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</si>
  <si>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</si>
  <si>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</si>
  <si>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</si>
  <si>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</si>
  <si>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</si>
  <si>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</si>
  <si>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</si>
  <si>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</si>
  <si>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</si>
  <si>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</si>
  <si>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</si>
  <si>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</si>
  <si>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</si>
  <si>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</si>
  <si>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</si>
  <si>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</si>
  <si>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</si>
  <si>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</si>
  <si>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</si>
  <si>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</si>
  <si>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</si>
  <si>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</si>
  <si>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</si>
  <si>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</si>
  <si>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</si>
  <si>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</si>
  <si>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</si>
  <si>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</si>
  <si>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</si>
  <si>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</si>
  <si>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</si>
  <si>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</si>
  <si>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</si>
  <si>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</si>
  <si>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</si>
  <si>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</si>
  <si>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</si>
  <si>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</si>
  <si>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</si>
  <si>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</si>
  <si>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</si>
  <si>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</si>
  <si>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</si>
  <si>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</si>
  <si>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</si>
  <si>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</si>
  <si>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</si>
  <si>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</si>
  <si>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</si>
  <si>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</si>
  <si>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</si>
  <si>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</si>
  <si>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</si>
  <si>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</si>
  <si>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</si>
  <si>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</si>
  <si>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</si>
  <si>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</si>
  <si>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</si>
  <si>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</si>
  <si>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</si>
  <si>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</si>
  <si>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</si>
  <si>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</si>
  <si>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</si>
  <si>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</si>
  <si>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</si>
  <si>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</si>
  <si>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</si>
  <si>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</si>
  <si>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</si>
  <si>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</si>
  <si>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</si>
  <si>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</si>
  <si>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</si>
  <si>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</si>
  <si>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</si>
  <si>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</si>
  <si>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</si>
  <si>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</si>
  <si>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</si>
  <si>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</si>
  <si>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</si>
  <si>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</si>
  <si>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</si>
  <si>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</si>
  <si>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</si>
  <si>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</si>
  <si>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</si>
  <si>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</si>
  <si>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</si>
  <si>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</si>
  <si>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</si>
  <si>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</si>
  <si>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</si>
  <si>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</si>
  <si>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</si>
  <si>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</si>
  <si>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</si>
  <si>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</si>
  <si>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</si>
  <si>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</si>
  <si>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</si>
  <si>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</si>
  <si>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</si>
  <si>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</si>
  <si>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</si>
  <si>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</si>
  <si>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</si>
  <si>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</si>
  <si>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</si>
  <si>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</si>
  <si>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</si>
  <si>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</si>
  <si>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</si>
  <si>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</si>
  <si>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</si>
  <si>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</si>
  <si>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</si>
  <si>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</si>
  <si>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</si>
  <si>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</si>
  <si>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</si>
  <si>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</si>
  <si>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</si>
  <si>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</si>
  <si>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</si>
  <si>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</si>
  <si>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</si>
  <si>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</si>
  <si>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</si>
  <si>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</si>
  <si>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</si>
  <si>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</si>
  <si>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</si>
  <si>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</si>
  <si>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</si>
  <si>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</si>
  <si>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</si>
  <si>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</si>
  <si>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</si>
  <si>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</si>
  <si>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</si>
  <si>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</si>
  <si>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</si>
  <si>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</si>
  <si>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</si>
  <si>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</si>
  <si>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</si>
  <si>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</si>
  <si>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</si>
  <si>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</si>
  <si>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</si>
  <si>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</si>
  <si>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</si>
  <si>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</si>
  <si>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</si>
  <si>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</si>
  <si>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</si>
  <si>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</si>
  <si>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</si>
  <si>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</si>
  <si>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</si>
  <si>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</si>
  <si>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</si>
  <si>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</si>
  <si>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</si>
  <si>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</si>
  <si>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</si>
  <si>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</si>
  <si>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</si>
  <si>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</si>
  <si>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</si>
  <si>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</si>
  <si>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</si>
  <si>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</si>
  <si>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</si>
  <si>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</si>
  <si>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</si>
  <si>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</si>
  <si>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</si>
  <si>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</si>
  <si>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</si>
  <si>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</si>
  <si>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</si>
  <si>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</si>
  <si>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</si>
  <si>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</si>
  <si>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</si>
  <si>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</si>
  <si>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</si>
  <si>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</si>
  <si>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</si>
  <si>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</si>
  <si>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</si>
  <si>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</si>
  <si>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</si>
  <si>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</si>
  <si>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</si>
  <si>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</si>
  <si>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</si>
  <si>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</si>
  <si>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</si>
  <si>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</si>
  <si>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</si>
  <si>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</si>
  <si>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</si>
  <si>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</si>
  <si>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</si>
  <si>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</si>
  <si>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</si>
  <si>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</si>
  <si>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</si>
  <si>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</si>
  <si>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</si>
  <si>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</si>
  <si>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</si>
  <si>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</si>
  <si>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</si>
  <si>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</si>
  <si>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</si>
  <si>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</si>
  <si>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</si>
  <si>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</si>
  <si>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</si>
  <si>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</si>
  <si>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</si>
  <si>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</si>
  <si>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</si>
  <si>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</si>
  <si>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</si>
  <si>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</si>
  <si>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</si>
  <si>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</si>
  <si>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</si>
  <si>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</si>
  <si>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</si>
  <si>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</si>
  <si>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</si>
  <si>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</si>
  <si>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</si>
  <si>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</si>
  <si>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</si>
  <si>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</si>
  <si>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</si>
  <si>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</si>
  <si>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</si>
  <si>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</si>
  <si>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</si>
  <si>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</si>
  <si>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</si>
  <si>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</si>
  <si>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</si>
  <si>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</si>
  <si>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</si>
  <si>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</si>
  <si>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</si>
  <si>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</si>
  <si>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</si>
  <si>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</si>
  <si>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</si>
  <si>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</si>
  <si>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</si>
  <si>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</si>
  <si>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</si>
  <si>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</si>
  <si>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</si>
  <si>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</si>
  <si>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</si>
  <si>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</si>
  <si>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</si>
  <si>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</si>
  <si>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</si>
  <si>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</si>
  <si>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</si>
  <si>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</si>
  <si>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</si>
  <si>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</si>
  <si>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</si>
  <si>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</si>
  <si>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</si>
  <si>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</si>
  <si>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</si>
  <si>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</si>
  <si>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</si>
  <si>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</si>
  <si>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</si>
  <si>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</si>
  <si>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</si>
  <si>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</si>
  <si>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</si>
  <si>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</si>
  <si>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</si>
  <si>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</si>
  <si>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</si>
  <si>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</si>
  <si>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</si>
  <si>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</si>
  <si>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</si>
  <si>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</si>
  <si>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</si>
  <si>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</si>
  <si>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</si>
  <si>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</si>
  <si>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</si>
  <si>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</si>
  <si>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</si>
  <si>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</si>
  <si>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</si>
  <si>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</si>
  <si>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</si>
  <si>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</si>
  <si>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</si>
  <si>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</si>
  <si>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</si>
  <si>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</si>
  <si>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</si>
  <si>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</si>
  <si>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</si>
  <si>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</si>
  <si>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</si>
  <si>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</si>
  <si>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</si>
  <si>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</si>
  <si>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</si>
  <si>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</si>
  <si>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</si>
  <si>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</si>
  <si>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</si>
  <si>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</si>
  <si>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</si>
  <si>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</si>
  <si>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</si>
  <si>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</si>
  <si>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</si>
  <si>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</si>
  <si>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</si>
  <si>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</si>
  <si>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</si>
  <si>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</si>
  <si>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</si>
  <si>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</si>
  <si>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</si>
  <si>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</si>
  <si>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</si>
  <si>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</si>
  <si>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</si>
  <si>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</si>
  <si>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</si>
  <si>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</si>
  <si>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</si>
  <si>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</si>
  <si>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</si>
  <si>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</si>
  <si>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</si>
  <si>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</si>
  <si>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</si>
  <si>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</si>
  <si>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</si>
  <si>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</si>
  <si>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</si>
  <si>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</si>
  <si>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</si>
  <si>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</si>
  <si>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</si>
  <si>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</si>
  <si>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</si>
  <si>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</si>
  <si>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</si>
  <si>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</si>
  <si>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</si>
  <si>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</si>
  <si>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</si>
  <si>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</si>
  <si>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</si>
  <si>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</si>
  <si>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</si>
  <si>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</si>
  <si>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</si>
  <si>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</si>
  <si>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</si>
  <si>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</si>
  <si>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</si>
  <si>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</si>
  <si>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</si>
  <si>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</si>
  <si>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</si>
  <si>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</si>
  <si>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</si>
  <si>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</si>
  <si>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</si>
  <si>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</si>
  <si>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</si>
  <si>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</si>
  <si>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</si>
  <si>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</si>
  <si>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</si>
  <si>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</si>
  <si>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</si>
  <si>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</si>
  <si>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</si>
  <si>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</si>
  <si>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</si>
  <si>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</si>
  <si>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</si>
  <si>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</si>
  <si>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</si>
  <si>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</si>
  <si>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</si>
  <si>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</si>
  <si>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</si>
  <si>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</si>
  <si>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</si>
  <si>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</si>
  <si>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</si>
  <si>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</si>
  <si>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</si>
  <si>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</si>
  <si>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</si>
  <si>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</si>
  <si>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</si>
  <si>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</si>
  <si>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</si>
  <si>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</si>
  <si>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</si>
  <si>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</si>
  <si>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</si>
  <si>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</si>
  <si>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</si>
  <si>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</si>
  <si>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</si>
  <si>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</si>
  <si>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</si>
  <si>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</si>
  <si>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</si>
  <si>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</si>
  <si>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</si>
  <si>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</si>
  <si>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</si>
  <si>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</si>
  <si>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</si>
  <si>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</si>
  <si>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</si>
  <si>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</si>
  <si>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</si>
  <si>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</si>
  <si>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</si>
  <si>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</si>
  <si>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</si>
  <si>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</si>
  <si>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</si>
  <si>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</si>
  <si>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</si>
  <si>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</si>
  <si>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</si>
  <si>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</si>
  <si>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</si>
  <si>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</si>
  <si>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</si>
  <si>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</si>
  <si>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</si>
  <si>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</si>
  <si>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</si>
  <si>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</si>
  <si>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</si>
  <si>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</si>
  <si>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</si>
  <si>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</si>
  <si>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</si>
  <si>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</si>
  <si>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</si>
  <si>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</si>
  <si>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</si>
  <si>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</si>
  <si>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</si>
  <si>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</si>
  <si>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</si>
  <si>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</si>
  <si>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</si>
  <si>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</si>
  <si>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</si>
  <si>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</si>
  <si>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</si>
  <si>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</si>
  <si>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</si>
  <si>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</si>
  <si>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</si>
  <si>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</si>
  <si>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</si>
  <si>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</si>
  <si>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</si>
  <si>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</si>
  <si>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</si>
  <si>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</si>
  <si>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</si>
  <si>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</si>
  <si>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</si>
  <si>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</si>
  <si>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</si>
  <si>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</si>
  <si>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</si>
  <si>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</si>
  <si>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</si>
  <si>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</si>
  <si>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</si>
  <si>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</si>
  <si>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</si>
  <si>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</si>
  <si>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</si>
  <si>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</si>
  <si>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</si>
  <si>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</si>
  <si>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</si>
  <si>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</si>
  <si>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</si>
  <si>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</si>
  <si>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</si>
  <si>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</si>
  <si>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</si>
  <si>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</si>
  <si>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</si>
  <si>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</si>
  <si>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</si>
  <si>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</si>
  <si>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</si>
  <si>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</si>
  <si>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</si>
  <si>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</si>
  <si>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</si>
  <si>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</si>
  <si>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</si>
  <si>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</si>
  <si>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</si>
  <si>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</si>
  <si>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</si>
  <si>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</si>
  <si>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</si>
  <si>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</si>
  <si>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</si>
  <si>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</si>
  <si>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</si>
  <si>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</si>
  <si>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</si>
  <si>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</si>
  <si>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</si>
  <si>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</si>
  <si>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</si>
  <si>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</si>
  <si>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</si>
  <si>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</si>
  <si>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</si>
  <si>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</si>
  <si>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</si>
  <si>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</si>
  <si>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</si>
  <si>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</si>
  <si>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</si>
  <si>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</si>
  <si>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</si>
  <si>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</si>
  <si>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</si>
  <si>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</si>
  <si>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</si>
  <si>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</si>
  <si>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</si>
  <si>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</si>
  <si>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</si>
  <si>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</si>
  <si>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</si>
  <si>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</si>
  <si>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</si>
  <si>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</si>
  <si>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</si>
  <si>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</si>
  <si>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</si>
  <si>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</si>
  <si>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</si>
  <si>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</si>
  <si>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</si>
  <si>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</si>
  <si>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</si>
  <si>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</si>
  <si>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</si>
  <si>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</si>
  <si>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</si>
  <si>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</si>
  <si>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</si>
  <si>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</si>
  <si>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</si>
  <si>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</si>
  <si>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</si>
  <si>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</si>
  <si>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</si>
  <si>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</si>
  <si>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</si>
  <si>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</si>
  <si>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</si>
  <si>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</si>
  <si>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</si>
  <si>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</si>
  <si>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</si>
  <si>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</si>
  <si>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</si>
  <si>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</si>
  <si>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</si>
  <si>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</si>
  <si>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</si>
  <si>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</si>
  <si>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</si>
  <si>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</si>
  <si>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</si>
  <si>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</si>
  <si>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</si>
  <si>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</si>
  <si>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</si>
  <si>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</si>
  <si>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</si>
  <si>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</si>
  <si>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</si>
  <si>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</si>
  <si>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</si>
  <si>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</si>
  <si>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</si>
  <si>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</si>
  <si>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</si>
  <si>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</si>
  <si>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</si>
  <si>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</si>
  <si>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</si>
  <si>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</si>
  <si>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</si>
  <si>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</si>
  <si>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</si>
  <si>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</si>
  <si>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</si>
  <si>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</si>
  <si>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</si>
  <si>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</si>
  <si>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</si>
  <si>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</si>
  <si>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</si>
  <si>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</si>
  <si>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</si>
  <si>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</si>
  <si>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</si>
  <si>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</si>
  <si>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</si>
  <si>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</si>
  <si>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</si>
  <si>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</si>
  <si>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</si>
  <si>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</si>
  <si>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</si>
  <si>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</si>
  <si>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</si>
  <si>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</si>
  <si>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</si>
  <si>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</si>
  <si>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</si>
  <si>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</si>
  <si>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</si>
  <si>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</si>
  <si>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</si>
  <si>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</si>
  <si>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</si>
  <si>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</si>
  <si>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</si>
  <si>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</si>
  <si>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</si>
  <si>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</si>
  <si>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</si>
  <si>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</si>
  <si>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</si>
  <si>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</si>
  <si>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</si>
  <si>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</si>
  <si>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</si>
  <si>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</si>
  <si>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</si>
  <si>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</si>
  <si>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</si>
  <si>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</si>
  <si>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</si>
  <si>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</si>
  <si>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</si>
  <si>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</si>
  <si>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</si>
  <si>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</si>
  <si>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</si>
  <si>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</si>
  <si>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</si>
  <si>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</si>
  <si>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</si>
  <si>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</si>
  <si>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</si>
  <si>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</si>
  <si>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</si>
  <si>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</si>
  <si>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</si>
  <si>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</si>
  <si>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</si>
  <si>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</si>
  <si>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</si>
  <si>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</si>
  <si>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</si>
  <si>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</si>
  <si>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</si>
  <si>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</si>
  <si>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</si>
  <si>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</si>
  <si>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</si>
  <si>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</si>
  <si>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</si>
  <si>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</si>
  <si>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</si>
  <si>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</si>
  <si>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</si>
  <si>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</si>
  <si>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</si>
  <si>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</si>
  <si>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</si>
  <si>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</si>
  <si>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</si>
  <si>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</si>
  <si>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</si>
  <si>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</si>
  <si>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</si>
  <si>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</si>
  <si>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</si>
  <si>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</si>
  <si>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</si>
  <si>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</si>
  <si>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</si>
  <si>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</si>
  <si>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</si>
  <si>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</si>
  <si>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</si>
  <si>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</si>
  <si>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</si>
  <si>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</si>
  <si>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</si>
  <si>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</si>
  <si>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</si>
  <si>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</si>
  <si>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</si>
  <si>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</si>
  <si>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</si>
  <si>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</si>
  <si>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</si>
  <si>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</si>
  <si>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</si>
  <si>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</si>
  <si>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</si>
  <si>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</si>
  <si>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</si>
  <si>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</si>
  <si>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</si>
  <si>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</si>
  <si>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</si>
  <si>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</si>
  <si>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</si>
  <si>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</si>
  <si>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</si>
  <si>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</si>
  <si>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</si>
  <si>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</si>
  <si>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</si>
  <si>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</si>
  <si>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</si>
  <si>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</si>
  <si>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</si>
  <si>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</si>
  <si>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</si>
  <si>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</si>
  <si>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</si>
  <si>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</si>
  <si>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</si>
  <si>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</si>
  <si>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</si>
  <si>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</si>
  <si>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</si>
  <si>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</si>
  <si>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</si>
  <si>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</si>
  <si>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</si>
  <si>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</si>
  <si>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</si>
  <si>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</si>
  <si>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</si>
  <si>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</si>
  <si>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</si>
  <si>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</si>
  <si>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</si>
  <si>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</si>
  <si>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</si>
  <si>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</si>
  <si>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</si>
  <si>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</si>
  <si>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</si>
  <si>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</si>
  <si>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</si>
  <si>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</si>
  <si>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</si>
  <si>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</si>
  <si>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</si>
  <si>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</si>
  <si>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</si>
  <si>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</si>
  <si>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</si>
  <si>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</si>
  <si>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</si>
  <si>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</si>
  <si>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</si>
  <si>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</si>
  <si>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</si>
  <si>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</si>
  <si>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</si>
  <si>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</si>
  <si>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</si>
  <si>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</si>
  <si>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</si>
  <si>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</si>
  <si>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</si>
  <si>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</si>
  <si>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</si>
  <si>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</si>
  <si>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</si>
  <si>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</si>
  <si>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</si>
  <si>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</si>
  <si>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</si>
  <si>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</si>
  <si>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</si>
  <si>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</si>
  <si>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</si>
  <si>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</si>
  <si>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</si>
  <si>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</si>
  <si>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</si>
  <si>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</si>
  <si>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</si>
  <si>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</si>
  <si>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</si>
  <si>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</si>
  <si>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</si>
  <si>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</si>
  <si>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</si>
  <si>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</si>
  <si>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</si>
  <si>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</si>
  <si>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</si>
  <si>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</si>
  <si>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</si>
  <si>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</si>
  <si>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</si>
  <si>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</si>
  <si>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</si>
  <si>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</si>
  <si>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</si>
  <si>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</si>
  <si>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</si>
  <si>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</si>
  <si>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</si>
  <si>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</si>
  <si>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</si>
  <si>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</si>
  <si>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</si>
  <si>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</si>
  <si>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</si>
  <si>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</si>
  <si>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</si>
  <si>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</si>
  <si>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</si>
  <si>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</si>
  <si>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</si>
  <si>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</si>
  <si>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</si>
  <si>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</si>
  <si>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</si>
  <si>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</si>
  <si>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</si>
  <si>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</si>
  <si>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</si>
  <si>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</si>
  <si>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</si>
  <si>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</si>
  <si>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</si>
  <si>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</si>
  <si>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</si>
  <si>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</si>
  <si>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</si>
  <si>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</si>
  <si>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</si>
  <si>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</si>
  <si>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</si>
  <si>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</si>
  <si>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</si>
  <si>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</si>
  <si>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</si>
  <si>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</si>
  <si>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</si>
  <si>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</si>
  <si>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</si>
  <si>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</si>
  <si>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</si>
  <si>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</si>
  <si>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</si>
  <si>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</si>
  <si>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</si>
  <si>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</si>
  <si>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</si>
  <si>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</si>
  <si>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</si>
  <si>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</si>
  <si>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</si>
  <si>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</si>
  <si>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</si>
  <si>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</si>
  <si>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</si>
  <si>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</si>
  <si>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</si>
  <si>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</si>
  <si>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</si>
  <si>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</si>
  <si>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</si>
  <si>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</si>
  <si>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</si>
  <si>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</si>
  <si>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</si>
  <si>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</si>
  <si>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</si>
  <si>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</si>
  <si>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</si>
  <si>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</si>
  <si>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</si>
  <si>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</si>
  <si>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</si>
  <si>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</si>
  <si>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</si>
  <si>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</si>
  <si>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</si>
  <si>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</si>
  <si>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</si>
  <si>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</si>
  <si>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</si>
  <si>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</si>
  <si>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</si>
  <si>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</si>
  <si>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</si>
  <si>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</si>
  <si>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</si>
  <si>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</si>
  <si>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</si>
  <si>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</si>
  <si>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</si>
  <si>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</si>
  <si>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</si>
  <si>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</si>
  <si>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</si>
  <si>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</si>
  <si>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</si>
  <si>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</si>
  <si>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</si>
  <si>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</si>
  <si>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</si>
  <si>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</si>
  <si>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</si>
  <si>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</si>
  <si>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</si>
  <si>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</si>
  <si>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</si>
  <si>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</si>
  <si>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</si>
  <si>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</si>
  <si>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</si>
  <si>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</si>
  <si>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</si>
  <si>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</si>
  <si>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</si>
  <si>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</si>
  <si>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</si>
  <si>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</si>
  <si>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</si>
  <si>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</si>
  <si>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</si>
  <si>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</si>
  <si>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</si>
  <si>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</si>
  <si>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</si>
  <si>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</si>
  <si>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</si>
  <si>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</si>
  <si>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</si>
  <si>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</si>
  <si>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</si>
  <si>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</si>
  <si>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</si>
  <si>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</si>
  <si>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</si>
  <si>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</si>
  <si>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</si>
  <si>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</si>
  <si>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</si>
  <si>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</si>
  <si>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</si>
  <si>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</si>
  <si>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</si>
  <si>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</si>
  <si>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</si>
  <si>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</si>
  <si>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</si>
  <si>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</si>
  <si>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</si>
  <si>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</si>
  <si>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</si>
  <si>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</si>
  <si>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</si>
  <si>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</si>
  <si>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</si>
  <si>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</si>
  <si>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</si>
  <si>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</si>
  <si>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</si>
  <si>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</si>
  <si>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</si>
  <si>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</si>
  <si>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</si>
  <si>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</si>
  <si>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</si>
  <si>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</si>
  <si>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</si>
  <si>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</si>
  <si>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</si>
  <si>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</si>
  <si>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</si>
  <si>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</si>
  <si>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</si>
  <si>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</si>
  <si>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</si>
  <si>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</si>
  <si>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</si>
  <si>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</si>
  <si>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</si>
  <si>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</si>
  <si>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</si>
  <si>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</si>
  <si>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</si>
  <si>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</si>
  <si>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</si>
  <si>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</si>
  <si>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</si>
  <si>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</si>
  <si>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</si>
  <si>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</si>
  <si>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</si>
  <si>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</si>
  <si>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</si>
  <si>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</si>
  <si>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</si>
  <si>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</si>
  <si>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</si>
  <si>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</si>
  <si>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</si>
  <si>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</si>
  <si>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</si>
  <si>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</si>
  <si>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</si>
  <si>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</si>
  <si>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</si>
  <si>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</si>
  <si>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</si>
  <si>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</si>
  <si>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</si>
  <si>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</si>
  <si>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</si>
  <si>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</si>
  <si>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</si>
  <si>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</si>
  <si>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</si>
  <si>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</si>
  <si>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</si>
  <si>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</si>
  <si>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</si>
  <si>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</si>
  <si>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</si>
  <si>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</si>
  <si>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</si>
  <si>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</si>
  <si>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</si>
  <si>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</si>
  <si>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</si>
  <si>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</si>
  <si>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</si>
  <si>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</si>
  <si>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</si>
  <si>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</si>
  <si>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</si>
  <si>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</si>
  <si>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</si>
  <si>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</si>
  <si>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</si>
  <si>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</si>
  <si>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</si>
  <si>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</si>
  <si>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</si>
  <si>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</si>
  <si>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</si>
  <si>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</si>
  <si>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</si>
  <si>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</si>
  <si>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</si>
  <si>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</si>
  <si>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</si>
  <si>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</si>
  <si>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</si>
  <si>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</si>
  <si>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</si>
  <si>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</si>
  <si>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</si>
  <si>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</si>
  <si>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</si>
  <si>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</si>
  <si>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</si>
  <si>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</si>
  <si>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</si>
  <si>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</si>
  <si>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</si>
  <si>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</si>
  <si>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</si>
  <si>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</si>
  <si>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</si>
  <si>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</si>
  <si>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</si>
  <si>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</si>
  <si>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</si>
  <si>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</si>
  <si>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</si>
  <si>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</si>
  <si>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</si>
  <si>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</si>
  <si>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</si>
  <si>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</si>
  <si>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</si>
  <si>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</si>
  <si>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</si>
  <si>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</si>
  <si>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</si>
  <si>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</si>
  <si>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</si>
  <si>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</si>
  <si>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</si>
  <si>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</si>
  <si>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</si>
  <si>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</si>
  <si>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</si>
  <si>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</si>
  <si>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</si>
  <si>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</si>
  <si>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</si>
  <si>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</si>
  <si>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</si>
  <si>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</si>
  <si>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</si>
  <si>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</si>
  <si>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</si>
  <si>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</si>
  <si>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</si>
  <si>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</si>
  <si>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</si>
  <si>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</si>
  <si>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</si>
  <si>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</si>
  <si>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</si>
  <si>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</si>
  <si>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</si>
  <si>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</si>
  <si>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</si>
  <si>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</si>
  <si>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</si>
  <si>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</si>
  <si>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</si>
  <si>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</si>
  <si>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</si>
  <si>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</si>
  <si>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</si>
  <si>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</si>
  <si>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</si>
  <si>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</si>
  <si>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</si>
  <si>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</si>
  <si>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</si>
  <si>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</si>
  <si>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</si>
  <si>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</si>
  <si>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</si>
  <si>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</si>
  <si>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</si>
  <si>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</si>
  <si>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</si>
  <si>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</si>
  <si>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</si>
  <si>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</si>
  <si>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</si>
  <si>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</si>
  <si>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</si>
  <si>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</si>
  <si>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</si>
  <si>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</si>
  <si>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</si>
  <si>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</si>
  <si>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</si>
  <si>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</si>
  <si>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</si>
  <si>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</si>
  <si>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</si>
  <si>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</si>
  <si>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</si>
  <si>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</si>
  <si>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</si>
  <si>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</si>
  <si>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</si>
  <si>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</si>
  <si>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</si>
  <si>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</si>
  <si>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</si>
  <si>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</si>
  <si>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</si>
  <si>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</si>
  <si>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</si>
  <si>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</si>
  <si>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</si>
  <si>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</si>
  <si>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</si>
  <si>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</si>
  <si>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</si>
  <si>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</si>
  <si>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</si>
  <si>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</si>
  <si>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</si>
  <si>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</si>
  <si>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</si>
  <si>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</si>
  <si>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</si>
  <si>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</si>
  <si>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</si>
  <si>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</si>
  <si>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</si>
  <si>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</si>
  <si>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</si>
  <si>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</si>
  <si>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</si>
  <si>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</si>
  <si>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</si>
  <si>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</si>
  <si>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</si>
  <si>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</si>
  <si>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</si>
  <si>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</si>
  <si>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</si>
  <si>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</si>
  <si>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</si>
  <si>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</si>
  <si>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</si>
  <si>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</si>
  <si>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</si>
  <si>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</si>
  <si>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</si>
  <si>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</si>
  <si>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</si>
  <si>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</si>
  <si>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</si>
  <si>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</si>
  <si>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</si>
  <si>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</si>
  <si>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</si>
  <si>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</si>
  <si>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</si>
  <si>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</si>
  <si>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</si>
  <si>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</si>
  <si>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</si>
  <si>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</si>
  <si>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</si>
  <si>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</si>
  <si>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</si>
  <si>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</si>
  <si>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</si>
  <si>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</si>
  <si>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</si>
  <si>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</si>
  <si>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</si>
  <si>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</si>
  <si>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</si>
  <si>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</si>
  <si>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</si>
  <si>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</si>
  <si>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</si>
  <si>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</si>
  <si>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</si>
  <si>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</si>
  <si>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</si>
  <si>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</si>
  <si>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</si>
  <si>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</si>
  <si>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</si>
  <si>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</si>
  <si>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</si>
  <si>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</si>
  <si>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</si>
  <si>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</si>
  <si>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</si>
  <si>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</si>
  <si>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</si>
  <si>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</si>
  <si>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</si>
  <si>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</si>
  <si>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</si>
  <si>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</si>
  <si>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</si>
  <si>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</si>
  <si>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</si>
  <si>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</si>
  <si>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</si>
  <si>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</si>
  <si>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</si>
  <si>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</si>
  <si>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</si>
  <si>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</si>
  <si>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</si>
  <si>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</si>
  <si>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</si>
  <si>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</si>
  <si>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</si>
  <si>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</si>
  <si>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</si>
  <si>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</si>
  <si>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</si>
  <si>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</si>
  <si>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</si>
  <si>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</si>
  <si>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</si>
  <si>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</si>
  <si>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</si>
  <si>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</si>
  <si>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</si>
  <si>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</si>
  <si>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</si>
  <si>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</si>
  <si>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</si>
  <si>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</si>
  <si>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</si>
  <si>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</si>
  <si>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</si>
  <si>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</si>
  <si>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</si>
  <si>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</si>
  <si>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</si>
  <si>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</si>
  <si>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</si>
  <si>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</si>
  <si>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</si>
  <si>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</si>
  <si>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</si>
  <si>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</si>
  <si>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</si>
  <si>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</si>
  <si>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</si>
  <si>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</si>
  <si>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</si>
  <si>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</si>
  <si>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</si>
  <si>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</si>
  <si>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</si>
  <si>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</si>
  <si>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</si>
  <si>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</si>
  <si>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</si>
  <si>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</si>
  <si>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</si>
  <si>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</si>
  <si>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</si>
  <si>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</si>
  <si>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</si>
  <si>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</si>
  <si>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</si>
  <si>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</si>
  <si>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</si>
  <si>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</si>
  <si>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</si>
  <si>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</si>
  <si>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</si>
  <si>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</si>
  <si>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</si>
  <si>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</si>
  <si>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</si>
  <si>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</si>
  <si>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</si>
  <si>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</si>
  <si>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</si>
  <si>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</si>
  <si>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</si>
  <si>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</si>
  <si>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</si>
  <si>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</si>
  <si>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</si>
  <si>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</si>
  <si>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</si>
  <si>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</si>
  <si>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</si>
  <si>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</si>
  <si>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</si>
  <si>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</si>
  <si>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</si>
  <si>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</si>
  <si>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</si>
  <si>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</si>
  <si>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</si>
  <si>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</si>
  <si>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</si>
  <si>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</si>
  <si>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</si>
  <si>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</si>
  <si>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</si>
  <si>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</si>
  <si>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</si>
  <si>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</si>
  <si>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</si>
  <si>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</si>
  <si>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</si>
  <si>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</si>
  <si>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</si>
  <si>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</si>
  <si>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</si>
  <si>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</si>
  <si>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</si>
  <si>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</si>
  <si>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</si>
  <si>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</si>
  <si>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</si>
  <si>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</si>
  <si>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</si>
  <si>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</si>
  <si>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</si>
  <si>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</si>
  <si>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</si>
  <si>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</si>
  <si>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</si>
  <si>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</si>
  <si>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</si>
  <si>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</si>
  <si>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</si>
  <si>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</si>
  <si>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</si>
  <si>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</si>
  <si>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</si>
  <si>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</si>
  <si>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</si>
  <si>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</si>
  <si>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</si>
  <si>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</si>
  <si>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</si>
  <si>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</si>
  <si>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</si>
  <si>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</si>
  <si>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</si>
  <si>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</si>
  <si>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</si>
  <si>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</si>
  <si>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</si>
  <si>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</si>
  <si>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</si>
  <si>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</si>
  <si>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</si>
  <si>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</si>
  <si>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</si>
  <si>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</si>
  <si>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</si>
  <si>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</si>
  <si>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</si>
  <si>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</si>
  <si>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</si>
  <si>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</si>
  <si>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</si>
  <si>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</si>
  <si>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</si>
  <si>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</si>
  <si>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</si>
  <si>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</si>
  <si>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</si>
  <si>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</si>
  <si>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</si>
  <si>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</si>
  <si>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</si>
  <si>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</si>
  <si>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</si>
  <si>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</si>
  <si>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</si>
  <si>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</si>
  <si>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</si>
  <si>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</si>
  <si>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</si>
  <si>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</si>
  <si>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</si>
  <si>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</si>
  <si>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</si>
  <si>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</si>
  <si>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</si>
  <si>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</si>
  <si>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</si>
  <si>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</si>
  <si>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</si>
  <si>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</si>
  <si>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</si>
  <si>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</si>
  <si>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</si>
  <si>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</si>
  <si>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</si>
  <si>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</si>
  <si>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</si>
  <si>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</si>
  <si>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</si>
  <si>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</si>
  <si>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</si>
  <si>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</si>
  <si>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</si>
  <si>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</si>
  <si>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</si>
  <si>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</si>
  <si>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</si>
  <si>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</si>
  <si>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</si>
  <si>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</si>
  <si>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</si>
  <si>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</si>
  <si>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</si>
  <si>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</si>
  <si>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</si>
  <si>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</si>
  <si>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</si>
  <si>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</si>
  <si>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</si>
  <si>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</si>
  <si>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</si>
  <si>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</si>
  <si>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</si>
  <si>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</si>
  <si>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</si>
  <si>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</si>
  <si>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</si>
  <si>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</si>
  <si>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</si>
  <si>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</si>
  <si>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</si>
  <si>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</si>
  <si>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</si>
  <si>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</si>
  <si>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</si>
  <si>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</si>
  <si>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</si>
  <si>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</si>
  <si>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</si>
  <si>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</si>
  <si>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</si>
  <si>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</si>
  <si>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</si>
  <si>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</si>
  <si>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</si>
  <si>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</si>
  <si>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</si>
  <si>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</si>
  <si>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</si>
  <si>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</si>
  <si>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</si>
  <si>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</si>
  <si>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</si>
  <si>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</si>
  <si>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</si>
  <si>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</si>
  <si>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</si>
  <si>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</si>
  <si>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</si>
  <si>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</si>
  <si>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</si>
  <si>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</si>
  <si>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</si>
  <si>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</si>
  <si>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</si>
  <si>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</si>
  <si>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</si>
  <si>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</si>
  <si>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</si>
  <si>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</si>
  <si>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</si>
  <si>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</si>
  <si>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</si>
  <si>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</si>
  <si>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</si>
  <si>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</si>
  <si>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</si>
  <si>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</si>
  <si>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</si>
  <si>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</si>
  <si>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</si>
  <si>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</si>
  <si>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</si>
  <si>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</si>
  <si>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</si>
  <si>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</si>
  <si>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</si>
  <si>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</si>
  <si>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</si>
  <si>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</si>
  <si>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</si>
  <si>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</si>
  <si>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</si>
  <si>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</si>
  <si>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</si>
  <si>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</si>
  <si>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</si>
  <si>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</si>
  <si>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</si>
  <si>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</si>
  <si>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</si>
  <si>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</si>
  <si>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</si>
  <si>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</si>
  <si>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</si>
  <si>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</si>
  <si>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</si>
  <si>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</si>
  <si>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</si>
  <si>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</si>
  <si>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</si>
  <si>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</si>
  <si>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</si>
  <si>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</si>
  <si>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</si>
  <si>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</si>
  <si>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</si>
  <si>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</si>
  <si>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</si>
  <si>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</si>
  <si>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</si>
  <si>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</si>
  <si>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</si>
  <si>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</si>
  <si>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</si>
  <si>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</si>
  <si>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</si>
  <si>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</si>
  <si>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</si>
  <si>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</si>
  <si>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</si>
  <si>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</si>
  <si>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</si>
  <si>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</si>
  <si>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</si>
  <si>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</si>
  <si>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</si>
  <si>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</si>
  <si>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</si>
  <si>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</si>
  <si>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</si>
  <si>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</si>
  <si>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</si>
  <si>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</si>
  <si>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</si>
  <si>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</si>
  <si>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</si>
  <si>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</si>
  <si>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</si>
  <si>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</si>
  <si>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</si>
  <si>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</si>
  <si>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</si>
  <si>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</si>
  <si>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</si>
  <si>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</si>
  <si>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</si>
  <si>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</si>
  <si>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</si>
  <si>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</si>
  <si>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</si>
  <si>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</si>
  <si>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</si>
  <si>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</si>
  <si>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</si>
  <si>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</si>
  <si>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</si>
  <si>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</si>
  <si>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</si>
  <si>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</si>
  <si>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</si>
  <si>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</si>
  <si>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</si>
  <si>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</si>
  <si>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</si>
  <si>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</si>
  <si>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</si>
  <si>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</si>
  <si>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</si>
  <si>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</si>
  <si>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</si>
  <si>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</si>
  <si>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</si>
  <si>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</si>
  <si>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</si>
  <si>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</si>
  <si>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</si>
  <si>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</si>
  <si>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</si>
  <si>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</si>
  <si>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</si>
  <si>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</si>
  <si>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</si>
  <si>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</si>
  <si>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</si>
  <si>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</si>
  <si>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</si>
  <si>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</si>
  <si>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</si>
  <si>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</si>
  <si>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</si>
  <si>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</si>
  <si>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</si>
  <si>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</si>
  <si>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</si>
  <si>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</si>
  <si>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</si>
  <si>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</si>
  <si>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</si>
  <si>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</si>
  <si>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</si>
  <si>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</si>
  <si>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</si>
  <si>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</si>
  <si>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</si>
  <si>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</si>
  <si>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</si>
  <si>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</si>
  <si>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</si>
  <si>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</si>
  <si>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</si>
  <si>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</si>
  <si>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</si>
  <si>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</si>
  <si>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</si>
  <si>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</si>
  <si>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</si>
  <si>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</si>
  <si>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</si>
  <si>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</si>
  <si>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</si>
  <si>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</si>
  <si>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</si>
  <si>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</si>
  <si>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</si>
  <si>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</si>
  <si>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</si>
  <si>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</si>
  <si>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</si>
  <si>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</si>
  <si>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</si>
  <si>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</si>
  <si>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</si>
  <si>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</si>
  <si>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</si>
  <si>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</si>
  <si>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</si>
  <si>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</si>
  <si>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</si>
  <si>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</si>
  <si>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</si>
  <si>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</si>
  <si>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</si>
  <si>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</si>
  <si>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</si>
  <si>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</si>
  <si>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</si>
  <si>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</si>
  <si>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</si>
  <si>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</si>
  <si>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</si>
  <si>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</si>
  <si>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</si>
  <si>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</si>
  <si>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</si>
  <si>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</si>
  <si>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</si>
  <si>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</si>
  <si>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</si>
  <si>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</si>
  <si>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</si>
  <si>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</si>
  <si>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</si>
  <si>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</si>
  <si>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</si>
  <si>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</si>
  <si>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</si>
  <si>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</si>
  <si>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</si>
  <si>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</si>
  <si>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</si>
  <si>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</si>
  <si>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</si>
  <si>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</si>
  <si>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</si>
  <si>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</si>
  <si>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</si>
  <si>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</si>
  <si>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</si>
  <si>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</si>
  <si>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</si>
  <si>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</si>
  <si>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</si>
  <si>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</si>
  <si>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</si>
  <si>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</si>
  <si>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</si>
  <si>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</si>
  <si>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</si>
  <si>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</si>
  <si>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</si>
  <si>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</si>
  <si>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</si>
  <si>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</si>
  <si>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</si>
  <si>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</si>
  <si>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</si>
  <si>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</si>
  <si>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</si>
  <si>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</si>
  <si>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</si>
  <si>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</si>
  <si>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</si>
  <si>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</si>
  <si>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</si>
  <si>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</si>
  <si>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</si>
  <si>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</si>
  <si>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</si>
  <si>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</si>
  <si>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</si>
  <si>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</si>
  <si>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</si>
  <si>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</si>
  <si>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</si>
  <si>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</si>
  <si>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</si>
  <si>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</si>
  <si>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</si>
  <si>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</si>
  <si>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</si>
  <si>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</si>
  <si>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</si>
  <si>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</si>
  <si>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</si>
  <si>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</si>
  <si>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</si>
  <si>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</si>
  <si>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</si>
  <si>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</si>
  <si>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</si>
  <si>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</si>
  <si>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</si>
  <si>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</si>
  <si>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</si>
  <si>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</si>
  <si>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</si>
  <si>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</si>
  <si>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</si>
  <si>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</si>
  <si>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</si>
  <si>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</si>
  <si>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</si>
  <si>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</si>
  <si>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</si>
  <si>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</si>
  <si>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</si>
  <si>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</si>
  <si>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</si>
  <si>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</si>
  <si>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</si>
  <si>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</si>
  <si>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</si>
  <si>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</si>
  <si>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</si>
  <si>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</si>
  <si>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</si>
  <si>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</si>
  <si>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</si>
  <si>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</si>
  <si>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</si>
  <si>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</si>
  <si>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</si>
  <si>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</si>
  <si>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</si>
  <si>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</si>
  <si>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</si>
  <si>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</si>
  <si>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</si>
  <si>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</si>
  <si>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</si>
  <si>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</si>
  <si>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</si>
  <si>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</si>
  <si>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</si>
  <si>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</si>
  <si>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</si>
  <si>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</si>
  <si>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</si>
  <si>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</si>
  <si>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</si>
  <si>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</si>
  <si>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</si>
  <si>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</si>
  <si>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</si>
  <si>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</si>
  <si>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</si>
  <si>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</si>
  <si>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</si>
  <si>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</si>
  <si>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</si>
  <si>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</si>
  <si>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</si>
  <si>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</si>
  <si>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</si>
  <si>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</si>
  <si>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</si>
  <si>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</si>
  <si>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</si>
  <si>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</si>
  <si>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</si>
  <si>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</si>
  <si>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</si>
  <si>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</si>
  <si>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</si>
  <si>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</si>
  <si>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</si>
  <si>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</si>
  <si>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</si>
  <si>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</si>
  <si>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</si>
  <si>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</si>
  <si>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</si>
  <si>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</si>
  <si>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</si>
  <si>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</si>
  <si>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</si>
  <si>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</si>
  <si>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</si>
  <si>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</si>
  <si>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</si>
  <si>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</si>
  <si>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</si>
  <si>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</si>
  <si>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</si>
  <si>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</si>
  <si>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</si>
  <si>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</si>
  <si>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</si>
  <si>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</si>
  <si>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</si>
  <si>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</si>
  <si>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</si>
  <si>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</si>
  <si>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</si>
  <si>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</si>
  <si>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</si>
  <si>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</si>
  <si>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</si>
  <si>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</si>
  <si>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</si>
  <si>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</si>
  <si>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</si>
  <si>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</si>
  <si>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</si>
  <si>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</si>
  <si>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</si>
  <si>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</si>
  <si>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</si>
  <si>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</si>
  <si>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</si>
  <si>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</si>
  <si>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</si>
  <si>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</si>
  <si>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</si>
  <si>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</si>
  <si>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</si>
  <si>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</si>
  <si>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</si>
  <si>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</si>
  <si>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</si>
  <si>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</si>
  <si>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</si>
  <si>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</si>
  <si>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</si>
  <si>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</si>
  <si>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</si>
  <si>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</si>
  <si>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</si>
  <si>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</si>
  <si>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</si>
  <si>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</si>
  <si>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</si>
  <si>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</si>
  <si>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</si>
  <si>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</si>
  <si>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</si>
  <si>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</si>
  <si>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</si>
  <si>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</si>
  <si>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</si>
  <si>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</si>
  <si>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</si>
  <si>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</si>
  <si>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</si>
  <si>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</si>
  <si>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</si>
  <si>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</si>
  <si>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</si>
  <si>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</si>
  <si>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</si>
  <si>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</si>
  <si>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</si>
  <si>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</si>
  <si>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</si>
  <si>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</si>
  <si>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</si>
  <si>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</si>
  <si>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</si>
  <si>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</si>
  <si>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</si>
  <si>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</si>
  <si>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</si>
  <si>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</si>
  <si>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</si>
  <si>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</si>
  <si>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</si>
  <si>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</si>
  <si>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</si>
  <si>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</si>
  <si>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</si>
  <si>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</si>
  <si>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</si>
  <si>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</si>
  <si>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</si>
  <si>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</si>
  <si>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</si>
  <si>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</si>
  <si>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</si>
  <si>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</si>
  <si>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</si>
  <si>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</si>
  <si>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</si>
  <si>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</si>
  <si>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</si>
  <si>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</si>
  <si>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</si>
  <si>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</si>
  <si>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</si>
  <si>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</si>
  <si>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</si>
  <si>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</si>
  <si>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</si>
  <si>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</si>
  <si>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</si>
  <si>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</si>
  <si>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</si>
  <si>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</si>
  <si>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</si>
  <si>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</si>
  <si>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</si>
  <si>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</si>
  <si>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</si>
  <si>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</si>
  <si>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</si>
  <si>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</si>
  <si>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</si>
  <si>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</si>
  <si>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</si>
  <si>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</si>
  <si>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</si>
  <si>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</si>
  <si>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</si>
  <si>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</si>
  <si>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</si>
  <si>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</si>
  <si>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</si>
  <si>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</si>
  <si>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</si>
  <si>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</si>
  <si>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</si>
  <si>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</si>
  <si>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</si>
  <si>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</si>
  <si>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</si>
  <si>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</si>
  <si>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</si>
  <si>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</si>
  <si>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</si>
  <si>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</si>
  <si>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</si>
  <si>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</si>
  <si>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</si>
  <si>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</si>
  <si>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</si>
  <si>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</si>
  <si>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</si>
  <si>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</si>
  <si>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</si>
  <si>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</si>
  <si>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</si>
  <si>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</si>
  <si>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</si>
  <si>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</si>
  <si>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</si>
  <si>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</si>
  <si>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</si>
  <si>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</si>
  <si>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</si>
  <si>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</si>
  <si>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</si>
  <si>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</si>
  <si>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</si>
  <si>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</si>
  <si>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</si>
  <si>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</si>
  <si>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</si>
  <si>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</si>
  <si>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</si>
  <si>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</si>
  <si>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</si>
  <si>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</si>
  <si>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</si>
  <si>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</si>
  <si>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</si>
  <si>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</si>
  <si>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</si>
  <si>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</si>
  <si>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</si>
  <si>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</si>
  <si>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</si>
  <si>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</si>
  <si>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</si>
  <si>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</si>
  <si>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</si>
  <si>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</si>
  <si>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</si>
  <si>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</si>
  <si>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</si>
  <si>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</si>
  <si>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</si>
  <si>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</si>
  <si>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</si>
  <si>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</si>
  <si>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</si>
  <si>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</si>
  <si>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</si>
  <si>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</si>
  <si>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</si>
  <si>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</si>
  <si>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</si>
  <si>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</si>
  <si>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</si>
  <si>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</si>
  <si>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</si>
  <si>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</si>
  <si>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</si>
  <si>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</si>
  <si>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</si>
  <si>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</si>
  <si>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</si>
  <si>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</si>
  <si>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</si>
  <si>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</si>
  <si>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</si>
  <si>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</si>
  <si>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</si>
  <si>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</si>
  <si>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</si>
  <si>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</si>
  <si>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</si>
  <si>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</si>
  <si>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</si>
  <si>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</si>
  <si>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</si>
  <si>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</si>
  <si>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</si>
  <si>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</si>
  <si>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</si>
  <si>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</si>
  <si>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</si>
  <si>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</si>
  <si>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</si>
  <si>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</si>
  <si>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</si>
  <si>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</si>
  <si>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</si>
  <si>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</si>
  <si>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</si>
  <si>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</si>
  <si>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</si>
  <si>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</si>
  <si>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</si>
  <si>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</si>
  <si>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</si>
  <si>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</si>
  <si>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</si>
  <si>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</si>
  <si>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</si>
  <si>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</si>
  <si>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</si>
  <si>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</si>
  <si>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</si>
  <si>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</si>
  <si>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</si>
  <si>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</si>
  <si>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</si>
  <si>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</si>
  <si>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</si>
  <si>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</si>
  <si>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</si>
  <si>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</si>
  <si>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</si>
  <si>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</si>
  <si>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</si>
  <si>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</si>
  <si>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</si>
  <si>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</si>
  <si>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</si>
  <si>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</si>
  <si>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</si>
  <si>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</si>
  <si>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</si>
  <si>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</si>
  <si>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</si>
  <si>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</si>
  <si>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</si>
  <si>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</si>
  <si>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</si>
  <si>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</si>
  <si>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</si>
  <si>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</si>
  <si>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</si>
  <si>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</si>
  <si>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</si>
  <si>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</si>
  <si>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</si>
  <si>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</si>
  <si>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</si>
  <si>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</si>
  <si>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</si>
  <si>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</si>
  <si>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</si>
  <si>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</si>
  <si>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</si>
  <si>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</si>
  <si>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</si>
  <si>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</si>
  <si>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</si>
  <si>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</si>
  <si>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</si>
  <si>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</si>
  <si>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</si>
  <si>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</si>
  <si>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</si>
  <si>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</si>
  <si>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</si>
  <si>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</si>
  <si>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</si>
  <si>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</si>
  <si>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</si>
  <si>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</si>
  <si>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</si>
  <si>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</si>
  <si>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</si>
  <si>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</si>
  <si>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</si>
  <si>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</si>
  <si>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</si>
  <si>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</si>
  <si>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</si>
  <si>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</si>
  <si>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</si>
  <si>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</si>
  <si>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</si>
  <si>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</si>
  <si>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</si>
  <si>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</si>
  <si>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</si>
  <si>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</si>
  <si>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</si>
  <si>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</si>
  <si>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</si>
  <si>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</si>
  <si>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</si>
  <si>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</si>
  <si>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</si>
  <si>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</si>
  <si>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</si>
  <si>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</si>
  <si>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</si>
  <si>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</si>
  <si>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</si>
  <si>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</si>
  <si>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</si>
  <si>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</si>
  <si>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</si>
  <si>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</si>
  <si>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</si>
  <si>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</si>
  <si>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</si>
  <si>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</si>
  <si>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</si>
  <si>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</si>
  <si>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</si>
  <si>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</si>
  <si>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</si>
  <si>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</si>
  <si>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</si>
  <si>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</si>
  <si>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</si>
  <si>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</si>
  <si>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</si>
  <si>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</si>
  <si>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</si>
  <si>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</si>
  <si>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</si>
  <si>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</si>
  <si>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</si>
  <si>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</si>
  <si>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</si>
  <si>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</si>
  <si>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</si>
  <si>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</si>
  <si>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</si>
  <si>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</si>
  <si>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</si>
  <si>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</si>
  <si>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</si>
  <si>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</si>
  <si>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</si>
  <si>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</si>
  <si>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</si>
  <si>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</si>
  <si>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</si>
  <si>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</si>
  <si>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</si>
  <si>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</si>
  <si>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</si>
  <si>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</si>
  <si>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</si>
  <si>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</si>
  <si>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</si>
  <si>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</si>
  <si>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</si>
  <si>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</si>
  <si>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</si>
  <si>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</si>
  <si>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</si>
  <si>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</si>
  <si>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</si>
  <si>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</si>
  <si>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</si>
  <si>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</si>
  <si>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</si>
  <si>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</si>
  <si>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</si>
  <si>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</si>
  <si>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</si>
  <si>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</si>
  <si>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</si>
  <si>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</si>
  <si>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</si>
  <si>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</si>
  <si>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</si>
  <si>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</si>
  <si>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</si>
  <si>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</si>
  <si>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</si>
  <si>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</si>
  <si>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</si>
  <si>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</si>
  <si>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</si>
  <si>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</si>
  <si>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</si>
  <si>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</si>
  <si>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</si>
  <si>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</si>
  <si>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</si>
  <si>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</si>
  <si>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</si>
  <si>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</si>
  <si>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</si>
  <si>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</si>
  <si>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</si>
  <si>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</si>
  <si>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</si>
  <si>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</si>
  <si>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</si>
  <si>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</si>
  <si>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</si>
  <si>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</si>
  <si>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</si>
  <si>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</si>
  <si>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</si>
  <si>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</si>
  <si>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</si>
  <si>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</si>
  <si>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</si>
  <si>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</si>
  <si>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</si>
  <si>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</si>
  <si>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</si>
  <si>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</si>
  <si>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</si>
  <si>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</si>
  <si>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</si>
  <si>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</si>
  <si>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</si>
  <si>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</si>
  <si>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</si>
  <si>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</si>
  <si>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</si>
  <si>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</si>
  <si>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</si>
  <si>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</si>
  <si>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</si>
  <si>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</si>
  <si>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</si>
  <si>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</si>
  <si>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</si>
  <si>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</si>
  <si>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</si>
  <si>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</si>
  <si>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</si>
  <si>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</si>
  <si>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</si>
  <si>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</si>
  <si>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</si>
  <si>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</si>
  <si>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</si>
  <si>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</si>
  <si>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</si>
  <si>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</si>
  <si>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</si>
  <si>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</si>
  <si>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</si>
  <si>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</si>
  <si>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</si>
  <si>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</si>
  <si>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</si>
  <si>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</si>
  <si>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</si>
  <si>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</si>
  <si>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</si>
  <si>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</si>
  <si>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</si>
  <si>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</si>
  <si>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</si>
  <si>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</si>
  <si>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</si>
  <si>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</si>
  <si>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</si>
  <si>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</si>
  <si>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</si>
  <si>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</si>
  <si>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</si>
  <si>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</si>
  <si>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</si>
  <si>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</si>
  <si>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</si>
  <si>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</si>
  <si>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</si>
  <si>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</si>
  <si>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</si>
  <si>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</si>
  <si>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</si>
  <si>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</si>
  <si>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</si>
  <si>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</si>
  <si>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</si>
  <si>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</si>
  <si>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</si>
  <si>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</si>
  <si>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</si>
  <si>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</si>
  <si>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</si>
  <si>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</si>
  <si>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</si>
  <si>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</si>
  <si>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</si>
  <si>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</si>
  <si>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</si>
  <si>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</si>
  <si>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</si>
  <si>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</si>
  <si>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</si>
  <si>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</si>
  <si>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</si>
  <si>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</si>
  <si>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</si>
  <si>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</si>
  <si>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</si>
  <si>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</si>
  <si>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</si>
  <si>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</si>
  <si>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</si>
  <si>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</si>
  <si>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</si>
  <si>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</si>
  <si>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</si>
  <si>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</si>
  <si>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</si>
  <si>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</si>
  <si>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</si>
  <si>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</si>
  <si>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</si>
  <si>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</si>
  <si>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</si>
  <si>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</si>
  <si>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</si>
  <si>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</si>
  <si>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</si>
  <si>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</si>
  <si>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</si>
  <si>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</si>
  <si>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</si>
  <si>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</si>
  <si>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</si>
  <si>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</si>
  <si>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</si>
  <si>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</si>
  <si>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</si>
  <si>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</si>
  <si>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</si>
  <si>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</si>
  <si>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</si>
  <si>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</si>
  <si>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</si>
  <si>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</si>
  <si>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</si>
  <si>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</si>
  <si>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</si>
  <si>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</si>
  <si>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</si>
  <si>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</si>
  <si>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</si>
  <si>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</si>
  <si>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</si>
  <si>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</si>
  <si>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</si>
  <si>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</si>
  <si>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</si>
  <si>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</si>
  <si>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</si>
  <si>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</si>
  <si>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</si>
  <si>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</si>
  <si>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</si>
  <si>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</si>
  <si>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</si>
  <si>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</si>
  <si>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</si>
  <si>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</si>
  <si>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</si>
  <si>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</si>
  <si>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</si>
  <si>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</si>
  <si>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</si>
  <si>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</si>
  <si>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</si>
  <si>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</si>
  <si>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</si>
  <si>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</si>
  <si>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</si>
  <si>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</si>
  <si>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</si>
  <si>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</si>
  <si>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</si>
  <si>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</si>
  <si>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</si>
  <si>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</si>
  <si>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</si>
  <si>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</si>
  <si>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</si>
  <si>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</si>
  <si>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</si>
  <si>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</si>
  <si>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</si>
  <si>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</si>
  <si>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</si>
  <si>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</si>
  <si>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</si>
  <si>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</si>
  <si>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</si>
  <si>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</si>
  <si>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</si>
  <si>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</si>
  <si>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</si>
  <si>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</si>
  <si>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</si>
  <si>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</si>
  <si>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</si>
  <si>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</si>
  <si>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</si>
  <si>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</si>
  <si>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</si>
  <si>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</si>
  <si>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</si>
  <si>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</si>
  <si>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</si>
  <si>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</si>
  <si>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</si>
  <si>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</si>
  <si>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</si>
  <si>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</si>
  <si>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</si>
  <si>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</si>
  <si>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</si>
  <si>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</si>
  <si>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</si>
  <si>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</si>
  <si>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</si>
  <si>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</si>
  <si>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</si>
  <si>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</si>
  <si>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</si>
  <si>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</si>
  <si>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</si>
  <si>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</si>
  <si>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</si>
  <si>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</si>
  <si>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</si>
  <si>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</si>
  <si>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</si>
  <si>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</si>
  <si>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</si>
  <si>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</si>
  <si>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</si>
  <si>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</si>
  <si>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</si>
  <si>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</si>
  <si>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</si>
  <si>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</si>
  <si>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</si>
  <si>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</si>
  <si>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</si>
  <si>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</si>
  <si>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</si>
  <si>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</si>
  <si>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</si>
  <si>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</si>
  <si>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</si>
  <si>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</si>
  <si>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</si>
  <si>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</si>
  <si>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</si>
  <si>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</si>
  <si>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</si>
  <si>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</si>
  <si>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</si>
  <si>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</si>
  <si>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</si>
  <si>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</si>
  <si>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</si>
  <si>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</si>
  <si>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</si>
  <si>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</si>
  <si>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</si>
  <si>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</si>
  <si>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</si>
  <si>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</si>
  <si>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</si>
  <si>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</si>
  <si>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</si>
  <si>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</si>
  <si>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</si>
  <si>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</si>
  <si>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</si>
  <si>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</si>
  <si>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</si>
  <si>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</si>
  <si>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</si>
  <si>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</si>
  <si>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</si>
  <si>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</si>
  <si>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</si>
  <si>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</si>
  <si>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</si>
  <si>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</si>
  <si>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</si>
  <si>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</si>
  <si>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</si>
  <si>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</si>
  <si>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</si>
  <si>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</si>
  <si>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</si>
  <si>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</si>
  <si>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</si>
  <si>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</si>
  <si>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</si>
  <si>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</si>
  <si>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</si>
  <si>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</si>
  <si>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</si>
  <si>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</si>
  <si>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</si>
  <si>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</si>
  <si>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</si>
  <si>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</si>
  <si>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</si>
  <si>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</si>
  <si>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</si>
  <si>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</si>
  <si>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</si>
  <si>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</si>
  <si>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</si>
  <si>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</si>
  <si>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</si>
  <si>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</si>
  <si>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</si>
  <si>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</si>
  <si>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</si>
  <si>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</si>
  <si>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</si>
  <si>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</si>
  <si>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</si>
  <si>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</si>
  <si>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</si>
  <si>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</si>
  <si>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</si>
  <si>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</si>
  <si>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</si>
  <si>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</si>
  <si>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</si>
  <si>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</si>
  <si>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</si>
  <si>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</si>
  <si>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</si>
  <si>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</si>
  <si>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</si>
  <si>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</si>
  <si>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</si>
  <si>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</si>
  <si>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</si>
  <si>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</si>
  <si>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</si>
  <si>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</si>
  <si>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</si>
  <si>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</si>
  <si>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</si>
  <si>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</si>
  <si>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</si>
  <si>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</si>
  <si>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</si>
  <si>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</si>
  <si>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</si>
  <si>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</si>
  <si>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</si>
  <si>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</si>
  <si>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</si>
  <si>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</si>
  <si>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</si>
  <si>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</si>
  <si>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</si>
  <si>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</si>
  <si>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</si>
  <si>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</si>
  <si>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</si>
  <si>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</si>
  <si>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</si>
  <si>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</si>
  <si>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</si>
  <si>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</si>
  <si>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</si>
  <si>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</si>
  <si>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</si>
  <si>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</si>
  <si>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</si>
  <si>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</si>
  <si>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</si>
  <si>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</si>
  <si>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</si>
  <si>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</si>
  <si>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</si>
  <si>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</si>
  <si>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</si>
  <si>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</si>
  <si>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</si>
  <si>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</si>
  <si>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</si>
  <si>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</si>
  <si>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</si>
  <si>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</si>
  <si>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</si>
  <si>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</si>
  <si>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</si>
  <si>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</si>
  <si>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</si>
  <si>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</si>
  <si>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</si>
  <si>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</si>
  <si>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</si>
  <si>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</si>
  <si>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</si>
  <si>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</si>
  <si>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</si>
  <si>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</si>
  <si>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</si>
  <si>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</si>
  <si>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</si>
  <si>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</si>
  <si>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</si>
  <si>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</si>
  <si>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</si>
  <si>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</si>
  <si>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</si>
  <si>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</si>
  <si>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</si>
  <si>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</si>
  <si>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</si>
  <si>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</si>
  <si>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</si>
  <si>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</si>
  <si>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</si>
  <si>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</si>
  <si>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</si>
  <si>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</si>
  <si>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</si>
  <si>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</si>
  <si>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</si>
  <si>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</si>
  <si>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</si>
  <si>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</si>
  <si>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</si>
  <si>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</si>
  <si>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</si>
  <si>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</si>
  <si>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</si>
  <si>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</si>
  <si>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</si>
  <si>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</si>
  <si>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</si>
  <si>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</si>
  <si>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</si>
  <si>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</si>
  <si>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</si>
  <si>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</si>
  <si>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</si>
  <si>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</si>
  <si>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</si>
  <si>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</si>
  <si>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</si>
  <si>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</si>
  <si>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</si>
  <si>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</si>
  <si>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</si>
  <si>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</si>
  <si>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</si>
  <si>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</si>
  <si>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</si>
  <si>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</si>
  <si>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</si>
  <si>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</si>
  <si>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</si>
  <si>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</si>
  <si>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</si>
  <si>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</si>
  <si>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</si>
  <si>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</si>
  <si>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</si>
  <si>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</si>
  <si>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</si>
  <si>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</si>
  <si>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</si>
  <si>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</si>
  <si>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</si>
  <si>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</si>
  <si>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</si>
  <si>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</si>
  <si>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</si>
  <si>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</si>
  <si>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</si>
  <si>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</si>
  <si>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</si>
  <si>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</si>
  <si>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</si>
  <si>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</si>
  <si>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</si>
  <si>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</si>
  <si>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</si>
  <si>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</si>
  <si>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</si>
  <si>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</si>
  <si>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</si>
  <si>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</si>
  <si>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</si>
  <si>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</si>
  <si>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</si>
  <si>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</si>
  <si>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</si>
  <si>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</si>
  <si>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</si>
  <si>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</si>
  <si>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</si>
  <si>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</si>
  <si>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</si>
  <si>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</si>
  <si>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</si>
  <si>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</si>
  <si>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</si>
  <si>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</si>
  <si>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</si>
  <si>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</si>
  <si>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</si>
  <si>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</si>
  <si>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</si>
  <si>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</si>
  <si>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</si>
  <si>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</si>
  <si>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</si>
  <si>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</si>
  <si>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</si>
  <si>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</si>
  <si>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</si>
  <si>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</si>
  <si>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</si>
  <si>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</si>
  <si>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</si>
  <si>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</si>
  <si>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</si>
  <si>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</si>
  <si>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</si>
  <si>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</si>
  <si>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</si>
  <si>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</si>
  <si>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</si>
  <si>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</si>
  <si>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</si>
  <si>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</si>
  <si>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</si>
  <si>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</si>
  <si>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</si>
  <si>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</si>
  <si>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</si>
  <si>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</si>
  <si>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</si>
  <si>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</si>
  <si>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</si>
  <si>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</si>
  <si>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</si>
  <si>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</si>
  <si>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</si>
  <si>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</si>
  <si>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</si>
  <si>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</si>
  <si>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</si>
  <si>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</si>
  <si>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</si>
  <si>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</si>
  <si>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</si>
  <si>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</si>
  <si>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</si>
  <si>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</si>
  <si>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</si>
  <si>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</si>
  <si>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</si>
  <si>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</si>
  <si>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</si>
  <si>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</si>
  <si>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</si>
  <si>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</si>
  <si>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</si>
  <si>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</si>
  <si>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</si>
  <si>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</si>
  <si>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</si>
  <si>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</si>
  <si>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</si>
  <si>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</si>
  <si>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</si>
  <si>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</si>
  <si>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</si>
  <si>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</si>
  <si>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</si>
  <si>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</si>
  <si>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</si>
  <si>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</si>
  <si>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</si>
  <si>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</si>
  <si>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</si>
  <si>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</si>
  <si>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</si>
  <si>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</si>
  <si>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</si>
  <si>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</si>
  <si>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</si>
  <si>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</si>
  <si>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</si>
  <si>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</si>
  <si>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</si>
  <si>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</si>
  <si>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</si>
  <si>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</si>
  <si>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</si>
  <si>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</si>
  <si>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</si>
  <si>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</si>
  <si>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</si>
  <si>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</si>
  <si>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</si>
  <si>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</si>
  <si>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</si>
  <si>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</si>
  <si>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</si>
  <si>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</si>
  <si>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</si>
  <si>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</si>
  <si>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</si>
  <si>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</si>
  <si>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</si>
  <si>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</si>
  <si>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</si>
  <si>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</si>
  <si>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</si>
  <si>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</si>
  <si>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</si>
  <si>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</si>
  <si>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</si>
  <si>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</si>
  <si>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</si>
  <si>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</si>
  <si>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</si>
  <si>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</si>
  <si>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</si>
  <si>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</si>
  <si>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</si>
  <si>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</si>
  <si>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</si>
  <si>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</si>
  <si>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</si>
  <si>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</si>
  <si>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</si>
  <si>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</si>
  <si>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</si>
  <si>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</si>
  <si>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</si>
  <si>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</si>
  <si>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</si>
  <si>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</si>
  <si>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</si>
  <si>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</si>
  <si>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</si>
  <si>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</si>
  <si>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</si>
  <si>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</si>
  <si>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</si>
  <si>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</si>
  <si>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</si>
  <si>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</si>
  <si>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</si>
  <si>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</si>
  <si>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</si>
  <si>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</si>
  <si>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</si>
  <si>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</si>
  <si>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</si>
  <si>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</si>
  <si>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</si>
  <si>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</si>
  <si>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</si>
  <si>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</si>
  <si>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</si>
  <si>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</si>
  <si>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</si>
  <si>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</si>
  <si>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</si>
  <si>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</si>
  <si>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</si>
  <si>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</si>
  <si>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</si>
  <si>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</si>
  <si>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</si>
  <si>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</si>
  <si>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</si>
  <si>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</si>
  <si>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</si>
  <si>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</si>
  <si>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</si>
  <si>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</si>
  <si>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</si>
  <si>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</si>
  <si>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</si>
  <si>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</si>
  <si>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</si>
  <si>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</si>
  <si>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</si>
  <si>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</si>
  <si>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</si>
  <si>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</si>
  <si>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</si>
  <si>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</si>
  <si>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</si>
  <si>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</si>
  <si>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</si>
  <si>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</si>
  <si>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</si>
  <si>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</si>
  <si>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</si>
  <si>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</si>
  <si>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</si>
  <si>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</si>
  <si>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</si>
  <si>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</si>
  <si>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</si>
  <si>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</si>
  <si>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</si>
  <si>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</si>
  <si>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</si>
  <si>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</si>
  <si>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</si>
  <si>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</si>
  <si>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</si>
  <si>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</si>
  <si>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</si>
  <si>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</si>
  <si>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</si>
  <si>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</si>
  <si>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</si>
  <si>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</si>
  <si>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</si>
  <si>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</si>
  <si>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</si>
  <si>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</si>
  <si>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</si>
  <si>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</si>
  <si>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</si>
  <si>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</si>
  <si>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</si>
  <si>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</si>
  <si>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</si>
  <si>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</si>
  <si>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</si>
  <si>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</si>
  <si>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</si>
  <si>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</si>
  <si>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</si>
  <si>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</si>
  <si>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</si>
  <si>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</si>
  <si>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</si>
  <si>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</si>
  <si>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</si>
  <si>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</si>
  <si>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</si>
  <si>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</si>
  <si>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</si>
  <si>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</si>
  <si>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</si>
  <si>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</si>
  <si>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</si>
  <si>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</si>
  <si>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</si>
  <si>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</si>
  <si>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</si>
  <si>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</si>
  <si>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</si>
  <si>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</si>
  <si>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</si>
  <si>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</si>
  <si>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</si>
  <si>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</si>
  <si>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</si>
  <si>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</si>
  <si>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</si>
  <si>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</si>
  <si>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</si>
  <si>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</si>
  <si>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</si>
  <si>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</si>
  <si>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</si>
  <si>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</si>
  <si>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</si>
  <si>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</si>
  <si>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</si>
  <si>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</si>
  <si>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</si>
  <si>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</si>
  <si>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</si>
  <si>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</si>
  <si>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</si>
  <si>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</si>
  <si>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</si>
  <si>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</si>
  <si>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</si>
  <si>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</si>
  <si>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</si>
  <si>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</si>
  <si>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</si>
  <si>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</si>
  <si>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</si>
  <si>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</si>
  <si>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</si>
  <si>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</si>
  <si>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</si>
  <si>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</si>
  <si>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</si>
  <si>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</si>
  <si>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</si>
  <si>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</si>
  <si>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</si>
  <si>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</si>
  <si>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</si>
  <si>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</si>
  <si>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</si>
  <si>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</si>
  <si>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</si>
  <si>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</si>
  <si>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</si>
  <si>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</si>
  <si>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</si>
  <si>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</si>
  <si>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</si>
  <si>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</si>
  <si>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</si>
  <si>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</si>
  <si>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</si>
  <si>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</si>
  <si>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</si>
  <si>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</si>
  <si>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</si>
  <si>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</si>
  <si>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</si>
  <si>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</si>
  <si>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</si>
  <si>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</si>
  <si>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</si>
  <si>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</si>
  <si>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</si>
  <si>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</si>
  <si>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</si>
  <si>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</si>
  <si>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</si>
  <si>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</si>
  <si>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</si>
  <si>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</si>
  <si>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</si>
  <si>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</si>
  <si>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</si>
  <si>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</si>
  <si>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</si>
  <si>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</si>
  <si>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</si>
  <si>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</si>
  <si>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</si>
  <si>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</si>
  <si>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</si>
  <si>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</si>
  <si>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</si>
  <si>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</si>
  <si>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</si>
  <si>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</si>
  <si>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</si>
  <si>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</si>
  <si>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</si>
  <si>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</si>
  <si>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</si>
  <si>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</si>
  <si>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</si>
  <si>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</si>
  <si>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</si>
  <si>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</si>
  <si>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</si>
  <si>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</si>
  <si>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</si>
  <si>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</si>
  <si>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</si>
  <si>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</si>
  <si>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</si>
  <si>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</si>
  <si>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</si>
  <si>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</si>
  <si>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</si>
  <si>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</si>
  <si>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</si>
  <si>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</si>
  <si>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</si>
  <si>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</si>
  <si>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</si>
  <si>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</si>
  <si>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</si>
  <si>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</si>
  <si>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</si>
  <si>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</si>
  <si>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</si>
  <si>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</si>
  <si>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</si>
  <si>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</si>
  <si>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</si>
  <si>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</si>
  <si>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</si>
  <si>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</si>
  <si>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</si>
  <si>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</si>
  <si>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</si>
  <si>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</si>
  <si>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</si>
  <si>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</si>
  <si>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</si>
  <si>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</si>
  <si>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</si>
  <si>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</si>
  <si>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</si>
  <si>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</si>
  <si>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</si>
  <si>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</si>
  <si>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</si>
  <si>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</si>
  <si>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</si>
  <si>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</si>
  <si>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</si>
  <si>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</si>
  <si>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</si>
  <si>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</si>
  <si>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</si>
  <si>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</si>
  <si>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</si>
  <si>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</si>
  <si>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</si>
  <si>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</si>
  <si>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</si>
  <si>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</si>
  <si>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</si>
  <si>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</si>
  <si>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</si>
  <si>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</si>
  <si>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</si>
  <si>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</si>
  <si>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</si>
  <si>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</si>
  <si>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</si>
  <si>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</si>
  <si>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</si>
  <si>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</si>
  <si>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</si>
  <si>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</si>
  <si>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</si>
  <si>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</si>
  <si>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</si>
  <si>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</si>
  <si>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</si>
  <si>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</si>
  <si>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</si>
  <si>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</si>
  <si>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</si>
  <si>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</si>
  <si>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</si>
  <si>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</si>
  <si>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</si>
  <si>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</si>
  <si>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</si>
  <si>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</si>
  <si>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</si>
  <si>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</si>
  <si>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</si>
  <si>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</si>
  <si>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</si>
  <si>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</si>
  <si>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</si>
  <si>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</si>
  <si>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</si>
  <si>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</si>
  <si>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</si>
  <si>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</si>
  <si>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</si>
  <si>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</si>
  <si>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</si>
  <si>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</si>
  <si>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</si>
  <si>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</si>
  <si>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</si>
  <si>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</si>
  <si>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</si>
  <si>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</si>
  <si>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</si>
  <si>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</si>
  <si>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</si>
  <si>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</si>
  <si>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</si>
  <si>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</si>
  <si>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</si>
  <si>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</si>
  <si>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</si>
  <si>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</si>
  <si>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</si>
  <si>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</si>
  <si>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</si>
  <si>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</si>
  <si>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</si>
  <si>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</si>
  <si>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</si>
  <si>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</si>
  <si>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</si>
  <si>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</si>
  <si>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</si>
  <si>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</si>
  <si>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</si>
  <si>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</si>
  <si>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</si>
  <si>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</si>
  <si>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</si>
  <si>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</si>
  <si>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</si>
  <si>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</si>
  <si>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</si>
  <si>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</si>
  <si>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</si>
  <si>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</si>
  <si>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</si>
  <si>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</si>
  <si>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</si>
  <si>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</si>
  <si>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</si>
  <si>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</si>
  <si>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</si>
  <si>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</si>
  <si>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</si>
  <si>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</si>
  <si>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</si>
  <si>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</si>
  <si>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</si>
  <si>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</si>
  <si>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</si>
  <si>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</si>
  <si>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</si>
  <si>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</si>
  <si>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</si>
  <si>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</si>
  <si>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</si>
  <si>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</si>
  <si>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</si>
  <si>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</si>
  <si>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</si>
  <si>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</si>
  <si>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</si>
  <si>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</si>
  <si>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</si>
  <si>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</si>
  <si>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</si>
  <si>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</si>
  <si>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</si>
  <si>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</si>
  <si>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</si>
  <si>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</si>
  <si>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</si>
  <si>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</si>
  <si>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</si>
  <si>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</si>
  <si>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</si>
  <si>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</si>
  <si>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</si>
  <si>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</si>
  <si>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</si>
  <si>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</si>
  <si>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</si>
  <si>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</si>
  <si>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</si>
  <si>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</si>
  <si>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</si>
  <si>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</si>
  <si>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</si>
  <si>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</si>
  <si>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</si>
  <si>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</si>
  <si>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</si>
  <si>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</si>
  <si>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</si>
  <si>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</si>
  <si>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</si>
  <si>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</si>
  <si>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</si>
  <si>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</si>
  <si>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</si>
  <si>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</si>
  <si>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</si>
  <si>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</si>
  <si>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</si>
  <si>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</si>
  <si>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</si>
  <si>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</si>
  <si>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</si>
  <si>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</si>
  <si>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</si>
  <si>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</si>
  <si>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</si>
  <si>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</si>
  <si>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</si>
  <si>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</si>
  <si>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</si>
  <si>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</si>
  <si>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</si>
  <si>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</si>
  <si>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</si>
  <si>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</si>
  <si>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</si>
  <si>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</si>
  <si>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</si>
  <si>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</si>
  <si>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</si>
  <si>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</si>
  <si>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</si>
  <si>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</si>
  <si>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</si>
  <si>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</si>
  <si>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</si>
  <si>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</si>
  <si>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</si>
  <si>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</si>
  <si>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</si>
  <si>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</si>
  <si>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</si>
  <si>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</si>
  <si>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</si>
  <si>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</si>
  <si>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</si>
  <si>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</si>
  <si>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</si>
  <si>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</si>
  <si>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</si>
  <si>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</si>
  <si>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</si>
  <si>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</si>
  <si>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</si>
  <si>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</si>
  <si>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</si>
  <si>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</si>
  <si>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</si>
  <si>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</si>
  <si>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</si>
  <si>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</si>
  <si>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</si>
  <si>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</si>
  <si>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</si>
  <si>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</si>
  <si>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</si>
  <si>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</si>
  <si>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</si>
  <si>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</si>
  <si>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</si>
  <si>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</si>
  <si>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</si>
  <si>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</si>
  <si>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</si>
  <si>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</si>
  <si>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</si>
  <si>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</si>
  <si>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</si>
  <si>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</si>
  <si>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</si>
  <si>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</si>
  <si>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</si>
  <si>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</si>
  <si>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</si>
  <si>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</si>
  <si>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</si>
  <si>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</si>
  <si>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</si>
  <si>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</si>
  <si>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</si>
  <si>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</si>
  <si>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</si>
  <si>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</si>
  <si>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</si>
  <si>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</si>
  <si>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</si>
  <si>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</si>
  <si>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</si>
  <si>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</si>
  <si>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</si>
  <si>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</si>
  <si>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</si>
  <si>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</si>
  <si>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</si>
  <si>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</si>
  <si>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</si>
  <si>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</si>
  <si>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</si>
  <si>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</si>
  <si>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</si>
  <si>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</si>
  <si>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</si>
  <si>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</si>
  <si>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</si>
  <si>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</si>
  <si>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</si>
  <si>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</si>
  <si>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</si>
  <si>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</si>
  <si>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</si>
  <si>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</si>
  <si>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</si>
  <si>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</si>
  <si>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</si>
  <si>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</si>
  <si>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</si>
  <si>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</si>
  <si>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</si>
  <si>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</si>
  <si>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</si>
  <si>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</si>
  <si>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</si>
  <si>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</si>
  <si>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</si>
  <si>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</si>
  <si>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</si>
  <si>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</si>
  <si>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</si>
  <si>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</si>
  <si>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</si>
  <si>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</si>
  <si>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</si>
  <si>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</si>
  <si>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</si>
  <si>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</si>
  <si>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</si>
  <si>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</si>
  <si>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</si>
  <si>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</si>
  <si>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</si>
  <si>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</si>
  <si>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</si>
  <si>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</si>
  <si>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</si>
  <si>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</si>
  <si>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</si>
  <si>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</si>
  <si>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</si>
  <si>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</si>
  <si>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</si>
  <si>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</si>
  <si>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</si>
  <si>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</si>
  <si>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</si>
  <si>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</si>
  <si>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</si>
  <si>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</si>
  <si>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</si>
  <si>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</si>
  <si>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</si>
  <si>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</si>
  <si>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</si>
  <si>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</si>
  <si>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</si>
  <si>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</si>
  <si>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</si>
  <si>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</si>
  <si>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</si>
  <si>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</si>
  <si>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</si>
  <si>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</si>
  <si>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</si>
  <si>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</si>
  <si>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</si>
  <si>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</si>
  <si>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</si>
  <si>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</si>
  <si>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</si>
  <si>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</si>
  <si>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</si>
  <si>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</si>
  <si>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</si>
  <si>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</si>
  <si>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</si>
  <si>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</si>
  <si>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</si>
  <si>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</si>
  <si>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</si>
  <si>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</si>
  <si>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</si>
  <si>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</si>
  <si>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</si>
  <si>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</si>
  <si>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</si>
  <si>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</si>
  <si>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</si>
  <si>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</si>
  <si>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</si>
  <si>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</si>
  <si>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</si>
  <si>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</si>
  <si>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</si>
  <si>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</si>
  <si>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</si>
  <si>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</si>
  <si>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</si>
  <si>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</si>
  <si>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</si>
  <si>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</si>
  <si>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</si>
  <si>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</si>
  <si>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</si>
  <si>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</si>
  <si>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</si>
  <si>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</si>
  <si>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</si>
  <si>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</si>
  <si>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</si>
  <si>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</si>
  <si>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</si>
  <si>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</si>
  <si>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</si>
  <si>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</si>
  <si>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</si>
  <si>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</si>
  <si>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</si>
  <si>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</si>
  <si>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</si>
  <si>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</si>
  <si>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</si>
  <si>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</si>
  <si>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</si>
  <si>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</si>
  <si>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</si>
  <si>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</si>
  <si>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</si>
  <si>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</si>
  <si>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</si>
  <si>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</si>
  <si>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</si>
  <si>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</si>
  <si>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</si>
  <si>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</si>
  <si>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</si>
  <si>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</si>
  <si>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</si>
  <si>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</si>
  <si>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</si>
  <si>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</si>
  <si>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</si>
  <si>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</si>
  <si>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</si>
  <si>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</si>
  <si>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</si>
  <si>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</si>
  <si>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</si>
  <si>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</si>
  <si>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</si>
  <si>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</si>
  <si>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</si>
  <si>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</si>
  <si>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</si>
  <si>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</si>
  <si>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</si>
  <si>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</si>
  <si>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</si>
  <si>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</si>
  <si>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</si>
  <si>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</si>
  <si>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</si>
  <si>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</si>
  <si>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</si>
  <si>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</si>
  <si>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</si>
  <si>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</si>
  <si>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</si>
  <si>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</si>
  <si>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</si>
  <si>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</si>
  <si>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</si>
  <si>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</si>
  <si>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</si>
  <si>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</si>
  <si>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</si>
  <si>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</si>
  <si>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</si>
  <si>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</si>
  <si>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</si>
  <si>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</si>
  <si>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</si>
  <si>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</si>
  <si>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</si>
  <si>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</si>
  <si>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</si>
  <si>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</si>
  <si>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</si>
  <si>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</si>
  <si>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</si>
  <si>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</si>
  <si>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</si>
  <si>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</si>
  <si>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</si>
  <si>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</si>
  <si>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</si>
  <si>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</si>
  <si>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</si>
  <si>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</si>
  <si>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</si>
  <si>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</si>
  <si>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</si>
  <si>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</si>
  <si>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</si>
  <si>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</si>
  <si>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</si>
  <si>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</si>
  <si>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</si>
  <si>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</si>
  <si>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</si>
  <si>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</si>
  <si>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</si>
  <si>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</si>
  <si>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</si>
  <si>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</si>
  <si>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</si>
  <si>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</si>
  <si>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</si>
  <si>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</si>
  <si>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</si>
  <si>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</si>
  <si>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</si>
  <si>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</si>
  <si>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</si>
  <si>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</si>
  <si>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</si>
  <si>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</si>
  <si>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</si>
  <si>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</si>
  <si>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</si>
  <si>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</si>
  <si>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</si>
  <si>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</si>
  <si>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</si>
  <si>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</si>
  <si>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</si>
  <si>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</si>
  <si>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</si>
  <si>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</si>
  <si>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</si>
  <si>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</si>
  <si>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</si>
  <si>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</si>
  <si>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</si>
  <si>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</si>
  <si>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</si>
  <si>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</si>
  <si>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</si>
  <si>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</si>
  <si>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</si>
  <si>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</si>
  <si>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</si>
  <si>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</si>
  <si>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</si>
  <si>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</si>
  <si>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</si>
  <si>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</si>
  <si>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</si>
  <si>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</si>
  <si>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</si>
  <si>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</si>
  <si>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</si>
  <si>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</si>
  <si>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</si>
  <si>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</si>
  <si>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</si>
  <si>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</si>
  <si>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</si>
  <si>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</si>
  <si>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</si>
  <si>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</si>
  <si>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</si>
  <si>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</si>
  <si>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</si>
  <si>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</si>
  <si>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</si>
  <si>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</si>
  <si>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</si>
  <si>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</si>
  <si>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</si>
  <si>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</si>
  <si>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</si>
  <si>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</si>
  <si>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</si>
  <si>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</si>
  <si>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</si>
  <si>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</si>
  <si>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</si>
  <si>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</si>
  <si>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</si>
  <si>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</si>
  <si>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</si>
  <si>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</si>
  <si>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</si>
  <si>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</si>
  <si>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</si>
  <si>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</si>
  <si>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</si>
  <si>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</si>
  <si>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</si>
  <si>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</si>
  <si>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</si>
  <si>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</si>
  <si>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</si>
  <si>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</si>
  <si>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</si>
  <si>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</si>
  <si>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</si>
  <si>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</si>
  <si>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</si>
  <si>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</si>
  <si>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</si>
  <si>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</si>
  <si>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</si>
  <si>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</si>
  <si>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</si>
  <si>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</si>
  <si>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</si>
  <si>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</si>
  <si>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</si>
  <si>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</si>
  <si>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</si>
  <si>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</si>
  <si>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</si>
  <si>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</si>
  <si>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</si>
  <si>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</si>
  <si>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</si>
  <si>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</si>
  <si>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</si>
  <si>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</si>
  <si>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</si>
  <si>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</si>
  <si>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</si>
  <si>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</si>
  <si>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</si>
  <si>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</si>
  <si>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</si>
  <si>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</si>
  <si>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</si>
  <si>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</si>
  <si>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</si>
  <si>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</si>
  <si>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</si>
  <si>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</si>
  <si>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</si>
  <si>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</si>
  <si>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</si>
  <si>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</si>
  <si>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</si>
  <si>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</si>
  <si>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</si>
  <si>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</si>
  <si>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</si>
  <si>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</si>
  <si>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</si>
  <si>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</si>
  <si>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</si>
  <si>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</si>
  <si>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</si>
  <si>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</si>
  <si>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</si>
  <si>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</si>
  <si>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</si>
  <si>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</si>
  <si>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</si>
  <si>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</si>
  <si>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</si>
  <si>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</si>
  <si>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</si>
  <si>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</si>
  <si>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</si>
  <si>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</si>
  <si>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</si>
  <si>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</si>
  <si>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</si>
  <si>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</si>
  <si>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</si>
  <si>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</si>
  <si>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</si>
  <si>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</si>
  <si>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</si>
  <si>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</si>
  <si>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</si>
  <si>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</si>
  <si>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</si>
  <si>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</si>
  <si>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</si>
  <si>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</si>
  <si>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</si>
  <si>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</si>
  <si>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</si>
  <si>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</si>
  <si>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</si>
  <si>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</si>
  <si>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</si>
  <si>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</si>
  <si>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</si>
  <si>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</si>
  <si>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</si>
  <si>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</si>
  <si>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</si>
  <si>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</si>
  <si>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</si>
  <si>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</si>
  <si>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</si>
  <si>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</si>
  <si>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</si>
  <si>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</si>
  <si>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</si>
  <si>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</si>
  <si>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</si>
  <si>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</si>
  <si>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</si>
  <si>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</si>
  <si>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</si>
  <si>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</si>
  <si>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</si>
  <si>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</si>
  <si>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</si>
  <si>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</si>
  <si>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</si>
  <si>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</si>
  <si>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</si>
  <si>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</si>
  <si>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</si>
  <si>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</si>
  <si>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</si>
  <si>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</si>
  <si>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</si>
  <si>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</si>
  <si>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</si>
  <si>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</si>
  <si>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</si>
  <si>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</si>
  <si>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</si>
  <si>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</si>
  <si>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</si>
  <si>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</si>
  <si>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</si>
  <si>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</si>
  <si>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</si>
  <si>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</si>
  <si>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</si>
  <si>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</si>
  <si>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</si>
  <si>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</si>
  <si>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</si>
  <si>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</si>
  <si>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</si>
  <si>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</si>
  <si>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</si>
  <si>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</si>
  <si>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</si>
  <si>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</si>
  <si>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</si>
  <si>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</si>
  <si>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</si>
  <si>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</si>
  <si>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</si>
  <si>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</si>
  <si>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</si>
  <si>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</si>
  <si>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</si>
  <si>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</si>
  <si>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</si>
  <si>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</si>
  <si>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</si>
  <si>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</si>
  <si>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</si>
  <si>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</si>
  <si>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</si>
  <si>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</si>
  <si>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</si>
  <si>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</si>
  <si>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</si>
  <si>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</si>
  <si>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</si>
  <si>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</si>
  <si>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</si>
  <si>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</si>
  <si>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</si>
  <si>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</si>
  <si>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</si>
  <si>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</si>
  <si>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</si>
  <si>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</si>
  <si>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</si>
  <si>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</si>
  <si>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</si>
  <si>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</si>
  <si>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</si>
  <si>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</si>
  <si>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</si>
  <si>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</si>
  <si>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</si>
  <si>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</si>
  <si>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</si>
  <si>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</si>
  <si>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</si>
  <si>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</si>
  <si>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</si>
  <si>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</si>
  <si>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</si>
  <si>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</si>
  <si>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</si>
  <si>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</si>
  <si>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</si>
  <si>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</si>
  <si>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</si>
  <si>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</si>
  <si>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</si>
  <si>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</si>
  <si>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</si>
  <si>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</si>
  <si>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</si>
  <si>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</si>
  <si>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</si>
  <si>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</si>
  <si>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</si>
  <si>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</si>
  <si>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</si>
  <si>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</si>
  <si>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</si>
  <si>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</si>
  <si>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</si>
  <si>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</si>
  <si>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</si>
  <si>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</si>
  <si>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</si>
  <si>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</si>
  <si>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</si>
  <si>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</si>
  <si>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</si>
  <si>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</si>
  <si>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</si>
  <si>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</si>
  <si>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</si>
  <si>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</si>
  <si>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</si>
  <si>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</si>
  <si>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</si>
  <si>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</si>
  <si>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</si>
  <si>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</si>
  <si>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</si>
  <si>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</si>
  <si>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</si>
  <si>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</si>
  <si>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</si>
  <si>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</si>
  <si>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</si>
  <si>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</si>
  <si>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</si>
  <si>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</si>
  <si>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</si>
  <si>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</si>
  <si>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</si>
  <si>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</si>
  <si>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</si>
  <si>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</si>
  <si>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</si>
  <si>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</si>
  <si>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</si>
  <si>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</si>
  <si>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</si>
  <si>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</si>
  <si>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</si>
  <si>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</si>
  <si>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</si>
  <si>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</si>
  <si>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</si>
  <si>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</si>
  <si>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</si>
  <si>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</si>
  <si>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</si>
  <si>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</si>
  <si>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</si>
  <si>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</si>
  <si>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</si>
  <si>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</si>
  <si>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</si>
  <si>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</si>
  <si>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</si>
  <si>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</si>
  <si>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</si>
  <si>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</si>
  <si>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</si>
  <si>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</si>
  <si>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</si>
  <si>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</si>
  <si>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</si>
  <si>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</si>
  <si>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</si>
  <si>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</si>
  <si>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</si>
  <si>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</si>
  <si>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</si>
  <si>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</si>
  <si>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</si>
  <si>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</si>
  <si>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</si>
  <si>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</si>
  <si>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</si>
  <si>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</si>
  <si>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</si>
  <si>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</si>
  <si>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</si>
  <si>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</si>
  <si>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</si>
  <si>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</si>
  <si>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</si>
  <si>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</si>
  <si>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</si>
  <si>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</si>
  <si>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</si>
  <si>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</si>
  <si>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</si>
  <si>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</si>
  <si>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</si>
  <si>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</si>
  <si>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</si>
  <si>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</si>
  <si>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</si>
  <si>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</si>
  <si>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</si>
  <si>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</si>
  <si>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</si>
  <si>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</si>
  <si>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</si>
  <si>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</si>
  <si>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</si>
  <si>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</si>
  <si>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</si>
  <si>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</si>
  <si>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</si>
  <si>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</si>
  <si>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</si>
  <si>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</si>
  <si>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</si>
  <si>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</si>
  <si>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</si>
  <si>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</si>
  <si>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</si>
  <si>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</si>
  <si>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</si>
  <si>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</si>
  <si>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</si>
  <si>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</si>
  <si>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</si>
  <si>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</si>
  <si>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</si>
  <si>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</si>
  <si>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</si>
  <si>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</si>
  <si>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</si>
  <si>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</si>
  <si>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</si>
  <si>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</si>
  <si>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</si>
  <si>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</si>
  <si>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</si>
  <si>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</si>
  <si>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</si>
  <si>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</si>
  <si>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</si>
  <si>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</si>
  <si>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</si>
  <si>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</si>
  <si>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</si>
  <si>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</si>
  <si>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</si>
  <si>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</si>
  <si>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</si>
  <si>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</si>
  <si>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</si>
  <si>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</si>
  <si>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</si>
  <si>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</si>
  <si>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</si>
  <si>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</si>
  <si>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</si>
  <si>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</si>
  <si>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</si>
  <si>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</si>
  <si>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</si>
  <si>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</si>
  <si>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</si>
  <si>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</si>
  <si>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</si>
  <si>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</si>
  <si>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</si>
  <si>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</si>
  <si>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</si>
  <si>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</si>
  <si>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</si>
  <si>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</si>
  <si>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</si>
  <si>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</si>
  <si>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</si>
  <si>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</si>
  <si>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</si>
  <si>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</si>
  <si>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</si>
  <si>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</si>
  <si>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</si>
  <si>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</si>
  <si>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</si>
  <si>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</si>
  <si>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</si>
  <si>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</si>
  <si>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</si>
  <si>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</si>
  <si>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</si>
  <si>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</si>
  <si>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</si>
  <si>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</si>
  <si>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</si>
  <si>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</si>
  <si>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</si>
  <si>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</si>
  <si>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</si>
  <si>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</si>
  <si>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</si>
  <si>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</si>
  <si>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</si>
  <si>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</si>
  <si>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</si>
  <si>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</si>
  <si>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</si>
  <si>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</si>
  <si>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</si>
  <si>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</si>
  <si>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</si>
  <si>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</si>
  <si>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</si>
  <si>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</si>
  <si>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</si>
  <si>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</si>
  <si>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</si>
  <si>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</si>
  <si>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</si>
  <si>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</si>
  <si>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</si>
  <si>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</si>
  <si>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</si>
  <si>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</si>
  <si>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</si>
  <si>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</si>
  <si>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</si>
  <si>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</si>
  <si>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</si>
  <si>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</si>
  <si>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</si>
  <si>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</si>
  <si>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</si>
  <si>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</si>
  <si>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</si>
  <si>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</si>
  <si>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</si>
  <si>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</si>
  <si>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</si>
  <si>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</si>
  <si>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</si>
  <si>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</si>
  <si>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</si>
  <si>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</si>
  <si>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</si>
  <si>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</si>
  <si>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</si>
  <si>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</si>
  <si>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</si>
  <si>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</si>
  <si>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</si>
  <si>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</si>
  <si>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</si>
  <si>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</si>
  <si>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</si>
  <si>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</si>
  <si>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</si>
  <si>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</si>
  <si>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</si>
  <si>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</si>
  <si>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</si>
  <si>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</si>
  <si>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</si>
  <si>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</si>
  <si>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</si>
  <si>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</si>
  <si>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</si>
  <si>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</si>
  <si>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</si>
  <si>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</si>
  <si>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</si>
  <si>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</si>
  <si>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</si>
  <si>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</si>
  <si>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</si>
  <si>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</si>
  <si>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</si>
  <si>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</si>
  <si>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</si>
  <si>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</si>
  <si>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</si>
  <si>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</si>
  <si>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</si>
  <si>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</si>
  <si>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</si>
  <si>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</si>
  <si>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</si>
  <si>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</si>
  <si>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</si>
  <si>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</si>
  <si>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</si>
  <si>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</si>
  <si>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</si>
  <si>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</si>
  <si>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</si>
  <si>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</si>
  <si>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</si>
  <si>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</si>
  <si>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</si>
  <si>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</si>
  <si>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</si>
  <si>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</si>
  <si>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</si>
  <si>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</si>
  <si>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</si>
  <si>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</si>
  <si>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</si>
  <si>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</si>
  <si>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</si>
  <si>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</si>
  <si>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</si>
  <si>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</si>
  <si>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</si>
  <si>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</si>
  <si>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</si>
  <si>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</si>
  <si>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</si>
  <si>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</si>
  <si>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</si>
  <si>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</si>
  <si>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</si>
  <si>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</si>
  <si>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</si>
  <si>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</si>
  <si>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</si>
  <si>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</si>
  <si>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</si>
  <si>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</si>
  <si>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</si>
  <si>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</si>
  <si>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</si>
  <si>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</si>
  <si>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</si>
  <si>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</si>
  <si>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</si>
  <si>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</si>
  <si>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</si>
  <si>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</si>
  <si>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</si>
  <si>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</si>
  <si>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</si>
  <si>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</si>
  <si>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</si>
  <si>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</si>
  <si>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</si>
  <si>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</si>
  <si>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</si>
  <si>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</si>
  <si>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</si>
  <si>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</si>
  <si>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</si>
  <si>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</si>
  <si>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</si>
  <si>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</si>
  <si>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</si>
  <si>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</si>
  <si>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</si>
  <si>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</si>
  <si>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</si>
  <si>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</si>
  <si>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</si>
  <si>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</si>
  <si>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</si>
  <si>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</si>
  <si>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</si>
  <si>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</si>
  <si>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</si>
  <si>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</si>
  <si>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</si>
  <si>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</si>
  <si>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</si>
  <si>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</si>
  <si>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</si>
  <si>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</si>
  <si>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</si>
  <si>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</si>
  <si>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</si>
  <si>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</si>
  <si>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</si>
  <si>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</si>
  <si>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</si>
  <si>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</si>
  <si>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</si>
  <si>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</si>
  <si>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</si>
  <si>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</si>
  <si>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</si>
  <si>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</si>
  <si>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</si>
  <si>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</si>
  <si>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</si>
  <si>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</si>
  <si>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</si>
  <si>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</si>
  <si>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</si>
  <si>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</si>
  <si>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</si>
  <si>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</si>
  <si>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</si>
  <si>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</si>
  <si>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</si>
  <si>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</si>
  <si>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</si>
  <si>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</si>
  <si>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</si>
  <si>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</si>
  <si>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</si>
  <si>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</si>
  <si>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</si>
  <si>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</si>
  <si>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</si>
  <si>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</si>
  <si>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</si>
  <si>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</si>
  <si>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</si>
  <si>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</si>
  <si>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</si>
  <si>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</si>
  <si>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</si>
  <si>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</si>
  <si>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</si>
  <si>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</si>
  <si>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</si>
  <si>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</si>
  <si>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</si>
  <si>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</si>
  <si>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</si>
  <si>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</si>
  <si>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</si>
  <si>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</si>
  <si>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</si>
  <si>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</si>
  <si>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</si>
  <si>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</si>
  <si>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</si>
  <si>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</si>
  <si>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</si>
  <si>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</si>
  <si>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</si>
  <si>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</si>
  <si>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</si>
  <si>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</si>
  <si>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</si>
  <si>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</si>
  <si>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</si>
  <si>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</si>
  <si>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</si>
  <si>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</si>
  <si>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</si>
  <si>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</si>
  <si>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</si>
  <si>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</si>
  <si>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</si>
  <si>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</si>
  <si>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</si>
  <si>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</si>
  <si>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</si>
  <si>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</si>
  <si>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</si>
  <si>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</si>
  <si>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</si>
  <si>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</si>
  <si>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</si>
  <si>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</si>
  <si>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</si>
  <si>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</si>
  <si>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</si>
  <si>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</si>
  <si>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</si>
  <si>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</si>
  <si>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</si>
  <si>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</si>
  <si>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</si>
  <si>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</si>
  <si>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</si>
  <si>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</si>
  <si>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</si>
  <si>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</si>
  <si>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</si>
  <si>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</si>
  <si>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</si>
  <si>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</si>
  <si>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</si>
  <si>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</si>
  <si>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</si>
  <si>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</si>
  <si>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</si>
  <si>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</si>
  <si>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</si>
  <si>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</si>
  <si>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</si>
  <si>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</si>
  <si>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</si>
  <si>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</si>
  <si>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</si>
  <si>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</si>
  <si>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</si>
  <si>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</si>
  <si>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</si>
  <si>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</si>
  <si>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</si>
  <si>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</si>
  <si>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</si>
  <si>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</si>
  <si>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</si>
  <si>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</si>
  <si>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</si>
  <si>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</si>
  <si>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</si>
  <si>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</si>
  <si>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</si>
  <si>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</si>
  <si>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</si>
  <si>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</si>
  <si>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</si>
  <si>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</si>
  <si>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</si>
  <si>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</si>
  <si>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</si>
  <si>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</si>
  <si>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</si>
  <si>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</si>
  <si>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</si>
  <si>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</si>
  <si>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</si>
  <si>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</si>
  <si>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</si>
  <si>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</si>
  <si>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</si>
  <si>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</si>
  <si>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</si>
  <si>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</si>
  <si>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</si>
  <si>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</si>
  <si>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</si>
  <si>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</si>
  <si>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</si>
  <si>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</si>
  <si>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</si>
  <si>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</si>
  <si>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</si>
  <si>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</si>
  <si>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</si>
  <si>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</si>
  <si>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</si>
  <si>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</si>
  <si>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</si>
  <si>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</si>
  <si>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</si>
  <si>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</si>
  <si>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</si>
  <si>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</si>
  <si>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</si>
  <si>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</si>
  <si>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</si>
  <si>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</si>
  <si>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</si>
  <si>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</si>
  <si>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</si>
  <si>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</si>
  <si>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</si>
  <si>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</si>
  <si>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</si>
  <si>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</si>
  <si>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</si>
  <si>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</si>
  <si>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</si>
  <si>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</si>
  <si>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</si>
  <si>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</si>
  <si>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</si>
  <si>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</si>
  <si>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</si>
  <si>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</si>
  <si>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</si>
  <si>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</si>
  <si>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</si>
  <si>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</si>
  <si>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</si>
  <si>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</si>
  <si>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</si>
  <si>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</si>
  <si>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</si>
  <si>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</si>
  <si>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</si>
  <si>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</si>
  <si>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</si>
  <si>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</si>
  <si>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</si>
  <si>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</si>
  <si>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</si>
  <si>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</si>
  <si>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</si>
  <si>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</si>
  <si>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</si>
  <si>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</si>
  <si>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</si>
  <si>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</si>
  <si>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</si>
  <si>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</si>
  <si>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</si>
  <si>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</si>
  <si>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</si>
  <si>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</si>
  <si>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</si>
  <si>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</si>
  <si>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</si>
  <si>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</si>
  <si>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</si>
  <si>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</si>
  <si>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</si>
  <si>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</si>
  <si>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</si>
  <si>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</si>
  <si>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</si>
  <si>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</si>
  <si>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</si>
  <si>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</si>
  <si>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</si>
  <si>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</si>
  <si>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</si>
  <si>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</si>
  <si>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</si>
  <si>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</si>
  <si>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</si>
  <si>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</si>
  <si>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</si>
  <si>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</si>
  <si>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</si>
  <si>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</si>
  <si>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</si>
  <si>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</si>
  <si>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</si>
  <si>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</si>
  <si>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</si>
  <si>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</si>
  <si>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</si>
  <si>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</si>
  <si>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</si>
  <si>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</si>
  <si>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</si>
  <si>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</si>
  <si>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</si>
  <si>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</si>
  <si>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</si>
  <si>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</si>
  <si>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</si>
  <si>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</si>
  <si>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</si>
  <si>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</si>
  <si>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</si>
  <si>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</si>
  <si>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</si>
  <si>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</si>
  <si>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</si>
  <si>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</si>
  <si>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</si>
  <si>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</si>
  <si>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</si>
  <si>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</si>
  <si>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</si>
  <si>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</si>
  <si>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</si>
  <si>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</si>
  <si>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</si>
  <si>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</si>
  <si>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</si>
  <si>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</si>
  <si>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</si>
  <si>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</si>
  <si>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</si>
  <si>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</si>
  <si>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</si>
  <si>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</si>
  <si>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</si>
  <si>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</si>
  <si>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</si>
  <si>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</si>
  <si>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</si>
  <si>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</si>
  <si>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</si>
  <si>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</si>
  <si>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</si>
  <si>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</si>
  <si>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</si>
  <si>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</si>
  <si>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</si>
  <si>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</si>
  <si>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</si>
  <si>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</si>
  <si>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</si>
  <si>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</si>
  <si>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</si>
  <si>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</si>
  <si>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</si>
  <si>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</si>
  <si>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</si>
  <si>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</si>
  <si>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</si>
  <si>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</si>
  <si>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</si>
  <si>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</si>
  <si>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</si>
  <si>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</si>
  <si>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</si>
  <si>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</si>
  <si>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</si>
  <si>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</si>
  <si>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</si>
  <si>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</si>
  <si>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</si>
  <si>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</si>
  <si>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</si>
  <si>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</si>
  <si>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</si>
  <si>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</si>
  <si>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</si>
  <si>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</si>
  <si>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</si>
  <si>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</si>
  <si>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</si>
  <si>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</si>
  <si>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</si>
  <si>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</si>
  <si>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</si>
  <si>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</si>
  <si>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</si>
  <si>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</si>
  <si>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</si>
  <si>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</si>
  <si>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</si>
  <si>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</si>
  <si>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</si>
  <si>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</si>
  <si>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</si>
  <si>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</si>
  <si>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</si>
  <si>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</si>
  <si>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</si>
  <si>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</si>
  <si>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</si>
  <si>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</si>
  <si>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</si>
  <si>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</si>
  <si>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</si>
  <si>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</si>
  <si>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</si>
  <si>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</si>
  <si>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</si>
  <si>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</si>
  <si>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</si>
  <si>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</si>
  <si>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</si>
  <si>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</si>
  <si>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</si>
  <si>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</si>
  <si>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</si>
  <si>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</si>
  <si>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</si>
  <si>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</si>
  <si>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</si>
  <si>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</si>
  <si>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</si>
  <si>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</si>
  <si>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</si>
  <si>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</si>
  <si>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</si>
  <si>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</si>
  <si>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</si>
  <si>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</si>
  <si>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</si>
  <si>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</si>
  <si>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</si>
  <si>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</si>
  <si>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</si>
  <si>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</si>
  <si>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</si>
  <si>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</si>
  <si>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</si>
  <si>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</si>
  <si>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</si>
  <si>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</si>
  <si>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</si>
  <si>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</si>
  <si>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</si>
  <si>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</si>
  <si>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</si>
  <si>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</si>
  <si>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</si>
  <si>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</si>
  <si>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</si>
  <si>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</si>
  <si>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</si>
  <si>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</si>
  <si>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</si>
  <si>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</si>
  <si>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</si>
  <si>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</si>
  <si>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</si>
  <si>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</si>
  <si>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</si>
  <si>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</si>
  <si>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</si>
  <si>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</si>
  <si>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</si>
  <si>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</si>
  <si>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</si>
  <si>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</si>
  <si>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</si>
  <si>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</si>
  <si>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</si>
  <si>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</si>
  <si>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</si>
  <si>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</si>
  <si>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</si>
  <si>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</si>
  <si>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</si>
  <si>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</si>
  <si>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</si>
  <si>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</si>
  <si>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</si>
  <si>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</si>
  <si>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</si>
  <si>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</si>
  <si>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</si>
  <si>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</si>
  <si>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</si>
  <si>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</si>
  <si>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</si>
  <si>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</si>
  <si>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</si>
  <si>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</si>
  <si>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</si>
  <si>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</si>
  <si>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</si>
  <si>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</si>
  <si>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</si>
  <si>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</si>
  <si>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</si>
  <si>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</si>
  <si>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</si>
  <si>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</si>
  <si>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</si>
  <si>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</si>
  <si>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</si>
  <si>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</si>
  <si>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</si>
  <si>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</si>
  <si>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</si>
  <si>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</si>
  <si>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</si>
  <si>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</si>
  <si>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</si>
  <si>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</si>
  <si>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</si>
  <si>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</si>
  <si>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</si>
  <si>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</si>
  <si>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</si>
  <si>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</si>
  <si>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</si>
  <si>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</si>
  <si>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</si>
  <si>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</si>
  <si>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</si>
  <si>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</si>
  <si>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</si>
  <si>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</si>
  <si>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</si>
  <si>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</si>
  <si>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</si>
  <si>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</si>
  <si>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</si>
  <si>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</si>
  <si>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</si>
  <si>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</si>
  <si>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</si>
  <si>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</si>
  <si>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</si>
  <si>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</si>
  <si>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</si>
  <si>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</si>
  <si>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</si>
  <si>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</si>
  <si>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</si>
  <si>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</si>
  <si>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</si>
  <si>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</si>
  <si>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</si>
  <si>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</si>
  <si>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</si>
  <si>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</si>
  <si>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</si>
  <si>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</si>
  <si>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</si>
  <si>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</si>
  <si>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</si>
  <si>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</si>
  <si>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</si>
  <si>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</si>
  <si>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</si>
  <si>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</si>
  <si>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</si>
  <si>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</si>
  <si>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</si>
  <si>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</si>
  <si>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</si>
  <si>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</si>
  <si>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</si>
  <si>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</si>
  <si>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</si>
  <si>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</si>
  <si>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</si>
  <si>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</si>
  <si>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</si>
  <si>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</si>
  <si>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</si>
  <si>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</si>
  <si>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</si>
  <si>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</si>
  <si>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</si>
  <si>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</si>
  <si>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</si>
  <si>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</si>
  <si>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</si>
  <si>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</si>
  <si>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</si>
  <si>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</si>
  <si>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</si>
  <si>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</si>
  <si>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</si>
  <si>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</si>
  <si>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</si>
  <si>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</si>
  <si>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</si>
  <si>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</si>
  <si>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</si>
  <si>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</si>
  <si>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</si>
  <si>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</si>
  <si>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</si>
  <si>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</si>
  <si>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</si>
  <si>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</si>
  <si>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</si>
  <si>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</si>
  <si>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</si>
  <si>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</si>
  <si>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</si>
  <si>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</si>
  <si>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</si>
  <si>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</si>
  <si>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</si>
  <si>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</si>
  <si>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</si>
  <si>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</si>
  <si>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</si>
  <si>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</si>
  <si>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</si>
  <si>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</si>
  <si>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</si>
  <si>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</si>
  <si>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</si>
  <si>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</si>
  <si>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</si>
  <si>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</si>
  <si>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</si>
  <si>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</si>
  <si>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</si>
  <si>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</si>
  <si>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</si>
  <si>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</si>
  <si>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</si>
  <si>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</si>
  <si>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</si>
  <si>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</si>
  <si>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</si>
  <si>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</si>
  <si>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</si>
  <si>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</si>
  <si>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</si>
  <si>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</si>
  <si>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</si>
  <si>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</si>
  <si>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</si>
  <si>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</si>
  <si>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</si>
  <si>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</si>
  <si>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</si>
  <si>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</si>
  <si>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</si>
  <si>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</si>
  <si>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</si>
  <si>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</si>
  <si>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</si>
  <si>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</si>
  <si>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</si>
  <si>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</si>
  <si>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</si>
  <si>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</si>
  <si>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</si>
  <si>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</si>
  <si>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</si>
  <si>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</si>
  <si>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</si>
  <si>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</si>
  <si>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</si>
  <si>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</si>
  <si>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</si>
  <si>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</si>
  <si>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</si>
  <si>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</si>
  <si>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</si>
  <si>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</si>
  <si>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</si>
  <si>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</si>
  <si>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</si>
  <si>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</si>
  <si>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</si>
  <si>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</si>
  <si>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</si>
  <si>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</si>
  <si>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</si>
  <si>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</si>
  <si>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</si>
  <si>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</si>
  <si>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</si>
  <si>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</si>
  <si>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</si>
  <si>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</si>
  <si>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</si>
  <si>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</si>
  <si>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</si>
  <si>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</si>
  <si>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</si>
  <si>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</si>
  <si>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</si>
  <si>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</si>
  <si>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</si>
  <si>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</si>
  <si>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</si>
  <si>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</si>
  <si>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</si>
  <si>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</si>
  <si>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</si>
  <si>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</si>
  <si>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</si>
  <si>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</si>
  <si>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</si>
  <si>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</si>
  <si>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</si>
  <si>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</si>
  <si>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</si>
  <si>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</si>
  <si>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</si>
  <si>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</si>
  <si>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</si>
  <si>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</si>
  <si>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</si>
  <si>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</si>
  <si>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</si>
  <si>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</si>
  <si>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</si>
  <si>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</si>
  <si>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</si>
  <si>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</si>
  <si>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</si>
  <si>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</si>
  <si>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</si>
  <si>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</si>
  <si>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</si>
  <si>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</si>
  <si>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</si>
  <si>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</si>
  <si>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</si>
  <si>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</si>
  <si>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</si>
  <si>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</si>
  <si>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</si>
  <si>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</si>
  <si>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</si>
  <si>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</si>
  <si>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</si>
  <si>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</si>
  <si>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</si>
  <si>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</si>
  <si>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</si>
  <si>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</si>
  <si>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</si>
  <si>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</si>
  <si>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</si>
  <si>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</si>
  <si>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</si>
  <si>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</si>
  <si>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</si>
  <si>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</si>
  <si>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</si>
  <si>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</si>
  <si>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</si>
  <si>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</si>
  <si>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</si>
  <si>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</si>
  <si>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</si>
  <si>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</si>
  <si>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</si>
  <si>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</si>
  <si>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</si>
  <si>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</si>
  <si>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</si>
  <si>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</si>
  <si>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</si>
  <si>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</si>
  <si>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</si>
  <si>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</si>
  <si>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</si>
  <si>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</si>
  <si>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</si>
  <si>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</si>
  <si>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</si>
  <si>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</si>
  <si>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</si>
  <si>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</si>
  <si>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</si>
  <si>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</si>
  <si>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</si>
  <si>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</si>
  <si>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</si>
  <si>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</si>
  <si>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</si>
  <si>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</si>
  <si>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</si>
  <si>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</si>
  <si>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</si>
  <si>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</si>
  <si>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</si>
  <si>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</si>
  <si>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</si>
  <si>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</si>
  <si>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</si>
  <si>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</si>
  <si>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</si>
  <si>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</si>
  <si>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</si>
  <si>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</si>
  <si>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</si>
  <si>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</si>
  <si>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</si>
  <si>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</si>
  <si>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</si>
  <si>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</si>
  <si>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</si>
  <si>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</si>
  <si>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</si>
  <si>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</si>
  <si>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</si>
  <si>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</si>
  <si>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</si>
  <si>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</si>
  <si>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</si>
  <si>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</si>
  <si>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</si>
  <si>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</si>
  <si>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</si>
  <si>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</si>
  <si>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</si>
  <si>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</si>
  <si>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</si>
  <si>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</si>
  <si>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</si>
  <si>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</si>
  <si>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</si>
  <si>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</si>
  <si>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</si>
  <si>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</si>
  <si>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</si>
  <si>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</si>
  <si>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</si>
  <si>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</si>
  <si>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</si>
  <si>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</si>
  <si>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</si>
  <si>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</si>
  <si>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</si>
  <si>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</si>
  <si>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</si>
  <si>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</si>
  <si>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</si>
  <si>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</si>
  <si>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</si>
  <si>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</si>
  <si>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</si>
  <si>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</si>
  <si>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</si>
  <si>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</si>
  <si>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</si>
  <si>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</si>
  <si>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</si>
  <si>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</si>
  <si>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</si>
  <si>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</si>
  <si>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</si>
  <si>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</si>
  <si>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</si>
  <si>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</si>
  <si>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</si>
  <si>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</si>
  <si>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</si>
  <si>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</si>
  <si>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</si>
  <si>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</si>
  <si>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</si>
  <si>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</si>
  <si>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</si>
  <si>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</si>
  <si>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</si>
  <si>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</si>
  <si>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</si>
  <si>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</si>
  <si>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</si>
  <si>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</si>
  <si>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</si>
  <si>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</si>
  <si>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</si>
  <si>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</si>
  <si>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</si>
  <si>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</si>
  <si>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</si>
  <si>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</si>
  <si>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</si>
  <si>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</si>
  <si>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</si>
  <si>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</si>
  <si>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</si>
  <si>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</si>
  <si>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</si>
  <si>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</si>
  <si>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</si>
  <si>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</si>
  <si>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</si>
  <si>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</si>
  <si>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</si>
  <si>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</si>
  <si>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</si>
  <si>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</si>
  <si>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</si>
  <si>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</si>
  <si>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</si>
  <si>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</si>
  <si>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</si>
  <si>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</si>
  <si>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</si>
  <si>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</si>
  <si>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</si>
  <si>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</si>
  <si>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</si>
  <si>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</si>
  <si>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</si>
  <si>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</si>
  <si>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</si>
  <si>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</si>
  <si>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</si>
  <si>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</si>
  <si>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</si>
  <si>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</si>
  <si>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</si>
  <si>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</si>
  <si>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</si>
  <si>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</si>
  <si>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</si>
  <si>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</si>
  <si>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</si>
  <si>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</si>
  <si>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</si>
  <si>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</si>
  <si>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</si>
  <si>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</si>
  <si>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</si>
  <si>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</si>
  <si>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</si>
  <si>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</si>
  <si>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</si>
  <si>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</si>
  <si>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</si>
  <si>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</si>
  <si>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</si>
  <si>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</si>
  <si>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</si>
  <si>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</si>
  <si>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</si>
  <si>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</si>
  <si>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</si>
  <si>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</si>
  <si>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</si>
  <si>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</si>
  <si>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</si>
  <si>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</si>
  <si>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</si>
  <si>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</si>
  <si>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</si>
  <si>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</si>
  <si>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</si>
  <si>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</si>
  <si>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</si>
  <si>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</si>
  <si>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</si>
  <si>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</si>
  <si>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</si>
  <si>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</si>
  <si>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</si>
  <si>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</si>
  <si>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</si>
  <si>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</si>
  <si>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</si>
  <si>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</si>
  <si>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</si>
  <si>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</si>
  <si>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</si>
  <si>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</si>
  <si>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</si>
  <si>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</si>
  <si>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</si>
  <si>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</si>
  <si>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</si>
  <si>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</si>
  <si>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</si>
  <si>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</si>
  <si>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</si>
  <si>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</si>
  <si>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</si>
  <si>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</si>
  <si>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</si>
  <si>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</si>
  <si>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</si>
  <si>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</si>
  <si>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</si>
  <si>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</si>
  <si>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</si>
  <si>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</si>
  <si>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</si>
  <si>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</si>
  <si>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</si>
  <si>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</si>
  <si>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</si>
  <si>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</si>
  <si>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</si>
  <si>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</si>
  <si>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</si>
  <si>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</si>
  <si>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</si>
  <si>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</si>
  <si>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</si>
  <si>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</si>
  <si>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</si>
  <si>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</si>
  <si>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</si>
  <si>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</si>
  <si>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</si>
  <si>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</si>
  <si>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</si>
  <si>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</si>
  <si>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</si>
  <si>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</si>
  <si>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</si>
  <si>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</si>
  <si>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</si>
  <si>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</si>
  <si>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</si>
  <si>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</si>
  <si>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</si>
  <si>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</si>
  <si>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</si>
  <si>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</si>
  <si>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</si>
  <si>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</si>
  <si>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</si>
  <si>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</si>
  <si>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</si>
  <si>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</si>
  <si>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</si>
  <si>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</si>
  <si>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</si>
  <si>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</si>
  <si>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</si>
  <si>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</si>
  <si>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</si>
  <si>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</si>
  <si>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</si>
  <si>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</si>
  <si>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</si>
  <si>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</si>
  <si>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</si>
  <si>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</si>
  <si>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</si>
  <si>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</si>
  <si>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</si>
  <si>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</si>
  <si>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</si>
  <si>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</si>
  <si>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</si>
  <si>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</si>
  <si>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</si>
  <si>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</si>
  <si>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</si>
  <si>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</si>
  <si>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</si>
  <si>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</si>
  <si>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</si>
  <si>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</si>
  <si>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</si>
  <si>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</si>
  <si>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</si>
  <si>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</si>
  <si>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</si>
  <si>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</si>
  <si>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</si>
  <si>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</si>
  <si>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</si>
  <si>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</si>
  <si>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</si>
  <si>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</si>
  <si>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</si>
  <si>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</si>
  <si>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</si>
  <si>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</si>
  <si>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</si>
  <si>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</si>
  <si>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</si>
  <si>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</si>
  <si>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</si>
  <si>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</si>
  <si>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</si>
  <si>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</si>
  <si>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</si>
  <si>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</si>
  <si>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</si>
  <si>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</si>
  <si>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</si>
  <si>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</si>
  <si>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</si>
  <si>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</si>
  <si>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</si>
  <si>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</si>
  <si>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</si>
  <si>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</si>
  <si>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</si>
  <si>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</si>
  <si>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</si>
  <si>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</si>
  <si>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</si>
  <si>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</si>
  <si>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</si>
  <si>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</si>
  <si>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</si>
  <si>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</si>
  <si>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</si>
  <si>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</si>
  <si>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</si>
  <si>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</si>
  <si>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</si>
  <si>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</si>
  <si>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</si>
  <si>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</si>
  <si>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</si>
  <si>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</si>
  <si>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</si>
  <si>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</si>
  <si>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</si>
  <si>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</si>
  <si>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</si>
  <si>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</si>
  <si>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</si>
  <si>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</si>
  <si>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</si>
  <si>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</si>
  <si>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</si>
  <si>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</si>
  <si>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</si>
  <si>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</si>
  <si>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</si>
  <si>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</si>
  <si>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</si>
  <si>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</si>
  <si>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</si>
  <si>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</si>
  <si>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</si>
  <si>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</si>
  <si>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</si>
  <si>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</si>
  <si>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</si>
  <si>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</si>
  <si>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</si>
  <si>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</si>
  <si>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</si>
  <si>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</si>
  <si>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</si>
  <si>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</si>
  <si>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</si>
  <si>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</si>
  <si>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</si>
  <si>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</si>
  <si>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</si>
  <si>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</si>
  <si>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</si>
  <si>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</si>
  <si>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</si>
  <si>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</si>
  <si>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</si>
  <si>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</si>
  <si>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</si>
  <si>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</si>
  <si>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</si>
  <si>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</si>
  <si>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</si>
  <si>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</si>
  <si>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</si>
  <si>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</si>
  <si>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</si>
  <si>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</si>
  <si>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</si>
  <si>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</si>
  <si>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</si>
  <si>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</si>
  <si>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</si>
  <si>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</si>
  <si>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</si>
  <si>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</si>
  <si>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</si>
  <si>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</si>
  <si>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</si>
  <si>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</si>
  <si>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</si>
  <si>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</si>
  <si>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</si>
  <si>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</si>
  <si>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</si>
  <si>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</si>
  <si>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</si>
  <si>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</si>
  <si>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</si>
  <si>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</si>
  <si>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</si>
  <si>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</si>
  <si>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</si>
  <si>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</si>
  <si>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</si>
  <si>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</si>
  <si>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</si>
  <si>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</si>
  <si>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</si>
  <si>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</si>
  <si>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</si>
  <si>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</si>
  <si>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</si>
  <si>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</si>
  <si>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</si>
  <si>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</si>
  <si>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</si>
  <si>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</si>
  <si>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</si>
  <si>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</si>
  <si>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</si>
  <si>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</si>
  <si>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</si>
  <si>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</si>
  <si>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</si>
  <si>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</si>
  <si>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</si>
  <si>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</si>
  <si>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</si>
  <si>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</si>
  <si>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</si>
  <si>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</si>
  <si>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</si>
  <si>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</si>
  <si>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</si>
  <si>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</si>
  <si>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</si>
  <si>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</si>
  <si>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</si>
  <si>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</si>
  <si>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</si>
  <si>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</si>
  <si>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</si>
  <si>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</si>
  <si>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</si>
  <si>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</si>
  <si>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</si>
  <si>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</si>
  <si>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</si>
  <si>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</si>
  <si>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</si>
  <si>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</si>
  <si>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</si>
  <si>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</si>
  <si>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</si>
  <si>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</si>
  <si>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</si>
  <si>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</si>
  <si>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</si>
  <si>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</si>
  <si>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</si>
  <si>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</si>
  <si>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</si>
  <si>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</si>
  <si>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</si>
  <si>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</si>
  <si>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</si>
  <si>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</si>
  <si>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</si>
  <si>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</si>
  <si>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</si>
  <si>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</si>
  <si>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</si>
  <si>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</si>
  <si>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</si>
  <si>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</si>
  <si>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</si>
  <si>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</si>
  <si>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</si>
  <si>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</si>
  <si>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</si>
  <si>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</si>
  <si>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</si>
  <si>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</si>
  <si>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</si>
  <si>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</si>
  <si>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</si>
  <si>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</si>
  <si>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</si>
  <si>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</si>
  <si>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</si>
  <si>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</si>
  <si>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</si>
  <si>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</si>
  <si>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</si>
  <si>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</si>
  <si>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</si>
  <si>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</si>
  <si>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</si>
  <si>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</si>
  <si>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</si>
  <si>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</si>
  <si>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</si>
  <si>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</si>
  <si>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</si>
  <si>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</si>
  <si>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</si>
  <si>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</si>
  <si>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</si>
  <si>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</si>
  <si>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</si>
  <si>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</si>
  <si>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</si>
  <si>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</si>
  <si>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</si>
  <si>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</si>
  <si>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</si>
  <si>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</si>
  <si>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</si>
  <si>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</si>
  <si>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</si>
  <si>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</si>
  <si>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</si>
  <si>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</si>
  <si>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</si>
  <si>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</si>
  <si>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</si>
  <si>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</si>
  <si>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</si>
  <si>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</si>
  <si>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</si>
  <si>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</si>
  <si>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</si>
  <si>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</si>
  <si>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</si>
  <si>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</si>
  <si>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</si>
  <si>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</si>
  <si>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</si>
  <si>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</si>
  <si>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</si>
  <si>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</si>
  <si>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</si>
  <si>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</si>
  <si>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</si>
  <si>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</si>
  <si>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</si>
  <si>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</si>
  <si>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</si>
  <si>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</si>
  <si>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</si>
  <si>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</si>
  <si>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</si>
  <si>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</si>
  <si>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</si>
  <si>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</si>
  <si>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</si>
  <si>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</si>
  <si>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</si>
  <si>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</si>
  <si>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</si>
  <si>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</si>
  <si>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</si>
  <si>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</si>
  <si>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</si>
  <si>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</si>
  <si>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</si>
  <si>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</si>
  <si>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</si>
  <si>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</si>
  <si>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</si>
  <si>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</si>
  <si>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</si>
  <si>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</si>
  <si>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</si>
  <si>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</si>
  <si>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</si>
  <si>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</si>
  <si>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</si>
  <si>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</si>
  <si>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</si>
  <si>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</si>
  <si>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</si>
  <si>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</si>
  <si>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</si>
  <si>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</si>
  <si>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</si>
  <si>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</si>
  <si>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</si>
  <si>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</si>
  <si>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</si>
  <si>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</si>
  <si>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</si>
  <si>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</si>
  <si>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</si>
  <si>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</si>
  <si>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</si>
  <si>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</si>
  <si>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</si>
  <si>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</si>
  <si>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</si>
  <si>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</si>
  <si>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</si>
  <si>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</si>
  <si>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</si>
  <si>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</si>
  <si>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</si>
  <si>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</si>
  <si>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</si>
  <si>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</si>
  <si>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</si>
  <si>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</si>
  <si>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</si>
  <si>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</si>
  <si>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</si>
  <si>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</si>
  <si>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</si>
  <si>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</si>
  <si>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</si>
  <si>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</si>
  <si>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</si>
  <si>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</si>
  <si>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</si>
  <si>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</si>
  <si>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</si>
  <si>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</si>
  <si>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</si>
  <si>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</si>
  <si>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</si>
  <si>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</si>
  <si>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</si>
  <si>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</si>
  <si>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</si>
  <si>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</si>
  <si>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</si>
  <si>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</si>
  <si>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</si>
  <si>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</si>
  <si>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</si>
  <si>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</si>
  <si>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</si>
  <si>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</si>
  <si>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</si>
  <si>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</si>
  <si>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</si>
  <si>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</si>
  <si>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</si>
  <si>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</si>
  <si>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</si>
  <si>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</si>
  <si>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</si>
  <si>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</si>
  <si>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</si>
  <si>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</si>
  <si>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</si>
  <si>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</si>
  <si>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</si>
  <si>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</si>
  <si>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</si>
  <si>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</si>
  <si>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</si>
  <si>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</si>
  <si>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</si>
  <si>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</si>
  <si>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</si>
  <si>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</si>
  <si>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</si>
  <si>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</si>
  <si>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</si>
  <si>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</si>
  <si>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</si>
  <si>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</si>
  <si>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</si>
  <si>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</si>
  <si>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</si>
  <si>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</si>
  <si>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</si>
  <si>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</si>
  <si>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</si>
  <si>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</si>
  <si>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</si>
  <si>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</si>
  <si>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</si>
  <si>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</si>
  <si>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</si>
  <si>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</si>
  <si>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</si>
  <si>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</si>
  <si>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</si>
  <si>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</si>
  <si>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</si>
  <si>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</si>
  <si>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</si>
  <si>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</si>
  <si>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</si>
  <si>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</si>
  <si>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</si>
  <si>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</si>
  <si>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</si>
  <si>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</si>
  <si>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</si>
  <si>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</si>
  <si>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</si>
  <si>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</si>
  <si>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</si>
  <si>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</si>
  <si>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</si>
  <si>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</si>
  <si>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</si>
  <si>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</si>
  <si>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</si>
  <si>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</si>
  <si>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</si>
  <si>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</si>
  <si>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</si>
  <si>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</si>
  <si>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</si>
  <si>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</si>
  <si>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</si>
  <si>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</si>
  <si>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</si>
  <si>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</si>
  <si>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</si>
  <si>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</si>
  <si>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</si>
  <si>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</si>
  <si>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</si>
  <si>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</si>
  <si>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</si>
  <si>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</si>
  <si>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</si>
  <si>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</si>
  <si>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</si>
  <si>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</si>
  <si>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</si>
  <si>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</si>
  <si>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</si>
  <si>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</si>
  <si>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</si>
  <si>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</si>
  <si>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</si>
  <si>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</si>
  <si>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</si>
  <si>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</si>
  <si>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</si>
  <si>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</si>
  <si>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</si>
  <si>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</si>
  <si>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</si>
  <si>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</si>
  <si>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</si>
  <si>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</si>
  <si>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</si>
  <si>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</si>
  <si>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</si>
  <si>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</si>
  <si>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</si>
  <si>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</si>
  <si>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</si>
  <si>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</si>
  <si>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</si>
  <si>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</si>
  <si>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</si>
  <si>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</si>
  <si>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</si>
  <si>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</si>
  <si>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</si>
  <si>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</si>
  <si>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</si>
  <si>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</si>
  <si>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</si>
  <si>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</si>
  <si>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</si>
  <si>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</si>
  <si>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</si>
  <si>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</si>
  <si>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</si>
  <si>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</si>
  <si>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</si>
  <si>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</si>
  <si>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</si>
  <si>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</si>
  <si>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</si>
  <si>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</si>
  <si>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</si>
  <si>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</si>
  <si>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</si>
  <si>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</si>
  <si>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</si>
  <si>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</si>
  <si>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</si>
  <si>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</si>
  <si>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</si>
  <si>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</si>
  <si>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</si>
  <si>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</si>
  <si>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</si>
  <si>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</si>
  <si>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</si>
  <si>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</si>
  <si>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</si>
  <si>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</si>
  <si>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</si>
  <si>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</si>
  <si>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</si>
  <si>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</si>
  <si>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</si>
  <si>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</si>
  <si>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</si>
  <si>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</si>
  <si>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</si>
  <si>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</si>
  <si>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</si>
  <si>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</si>
  <si>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</si>
  <si>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</si>
  <si>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</si>
  <si>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</si>
  <si>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</si>
  <si>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</si>
  <si>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</si>
  <si>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</si>
  <si>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</si>
  <si>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</si>
  <si>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</si>
  <si>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</si>
  <si>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</si>
  <si>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</si>
  <si>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</si>
  <si>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</si>
  <si>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</si>
  <si>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</si>
  <si>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</si>
  <si>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</si>
  <si>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</si>
  <si>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</si>
  <si>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</si>
  <si>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</si>
  <si>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</si>
  <si>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</si>
  <si>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</si>
  <si>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</si>
  <si>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</si>
  <si>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</si>
  <si>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</si>
  <si>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</si>
  <si>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</si>
  <si>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</si>
  <si>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</si>
  <si>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</si>
  <si>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</si>
  <si>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</si>
  <si>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</si>
  <si>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</si>
  <si>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</si>
  <si>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</si>
  <si>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</si>
  <si>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</si>
  <si>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</si>
  <si>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</si>
  <si>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</si>
  <si>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</si>
  <si>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</si>
  <si>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</si>
  <si>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</si>
  <si>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</si>
  <si>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</si>
  <si>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</si>
  <si>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</si>
  <si>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</si>
  <si>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</si>
  <si>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</si>
  <si>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</si>
  <si>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</si>
  <si>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</si>
  <si>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</si>
  <si>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</si>
  <si>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</si>
  <si>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</si>
  <si>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</si>
  <si>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</si>
  <si>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</si>
  <si>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</si>
  <si>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</si>
  <si>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</si>
  <si>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</si>
  <si>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</si>
  <si>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</si>
  <si>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</si>
  <si>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</si>
  <si>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</si>
  <si>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</si>
  <si>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</si>
  <si>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</si>
  <si>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</si>
  <si>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</si>
  <si>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</si>
  <si>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</si>
  <si>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</si>
  <si>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</si>
  <si>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</si>
  <si>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</si>
  <si>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</si>
  <si>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</si>
  <si>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</si>
  <si>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</si>
  <si>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</si>
  <si>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</si>
  <si>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</si>
  <si>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</si>
  <si>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</si>
  <si>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</si>
  <si>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</si>
  <si>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</si>
  <si>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</si>
  <si>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</si>
  <si>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</si>
  <si>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</si>
  <si>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</si>
  <si>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</si>
  <si>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</si>
  <si>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</si>
  <si>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</si>
  <si>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</si>
  <si>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</si>
  <si>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</si>
  <si>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</si>
  <si>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</si>
  <si>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</si>
  <si>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</si>
  <si>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</si>
  <si>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</si>
  <si>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</si>
  <si>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</si>
  <si>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</si>
  <si>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</si>
  <si>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</si>
  <si>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</si>
  <si>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</si>
  <si>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</si>
  <si>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</si>
  <si>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</si>
  <si>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</si>
  <si>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</si>
  <si>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</si>
  <si>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</si>
  <si>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</si>
  <si>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</si>
  <si>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</si>
  <si>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</si>
  <si>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</si>
  <si>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</si>
  <si>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</si>
  <si>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</si>
  <si>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</si>
  <si>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</si>
  <si>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</si>
  <si>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</si>
  <si>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</si>
  <si>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</si>
  <si>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</si>
  <si>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</si>
  <si>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</si>
  <si>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</si>
  <si>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</si>
  <si>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</si>
  <si>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</si>
  <si>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</si>
  <si>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</si>
  <si>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</si>
  <si>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</si>
  <si>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</si>
  <si>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</si>
  <si>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</si>
  <si>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</si>
  <si>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</si>
  <si>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</si>
  <si>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</si>
  <si>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</si>
  <si>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</si>
  <si>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</si>
  <si>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</si>
  <si>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</si>
  <si>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</si>
  <si>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</si>
  <si>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</si>
  <si>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</si>
  <si>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</si>
  <si>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</si>
  <si>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</si>
  <si>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</si>
  <si>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</si>
  <si>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</si>
  <si>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</si>
  <si>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</si>
  <si>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</si>
  <si>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</si>
  <si>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</si>
  <si>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</si>
  <si>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</si>
  <si>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</si>
  <si>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</si>
  <si>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</si>
  <si>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</si>
  <si>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</si>
  <si>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</si>
  <si>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</si>
  <si>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</si>
  <si>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</si>
  <si>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</si>
  <si>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</si>
  <si>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</si>
  <si>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</si>
  <si>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</si>
  <si>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</si>
  <si>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</si>
  <si>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</si>
  <si>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</si>
  <si>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</si>
  <si>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</si>
  <si>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</si>
  <si>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</si>
  <si>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</si>
  <si>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</si>
  <si>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</si>
  <si>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</si>
  <si>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</si>
  <si>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</si>
  <si>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</si>
  <si>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</si>
  <si>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</si>
  <si>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</si>
  <si>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</si>
  <si>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</si>
  <si>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</si>
  <si>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</si>
  <si>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</si>
  <si>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</si>
  <si>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</si>
  <si>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</si>
  <si>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</si>
  <si>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</si>
  <si>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</si>
  <si>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</si>
  <si>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</si>
  <si>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</si>
  <si>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</si>
  <si>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</si>
  <si>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</si>
  <si>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</si>
  <si>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</si>
  <si>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</si>
  <si>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</si>
  <si>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</si>
  <si>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</si>
  <si>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</si>
  <si>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</si>
  <si>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</si>
  <si>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</si>
  <si>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</si>
  <si>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</si>
  <si>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</si>
  <si>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</si>
  <si>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</si>
  <si>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</si>
  <si>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</si>
  <si>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</si>
  <si>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</si>
  <si>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</si>
  <si>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</si>
  <si>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</si>
  <si>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</si>
  <si>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</si>
  <si>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</si>
  <si>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</si>
  <si>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</si>
  <si>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</si>
  <si>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</si>
  <si>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</si>
  <si>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</si>
  <si>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</si>
  <si>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</si>
  <si>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</si>
  <si>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</si>
  <si>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</si>
  <si>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</si>
  <si>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</si>
  <si>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</si>
  <si>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</si>
  <si>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</si>
  <si>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</si>
  <si>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</si>
  <si>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</si>
  <si>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</si>
  <si>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</si>
  <si>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</si>
  <si>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</si>
  <si>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</si>
  <si>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</si>
  <si>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</si>
  <si>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</si>
  <si>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</si>
  <si>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</si>
  <si>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</si>
  <si>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</si>
  <si>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</si>
  <si>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</si>
  <si>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</si>
  <si>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</si>
  <si>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</si>
  <si>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</si>
  <si>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</si>
  <si>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</si>
  <si>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</si>
  <si>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</si>
  <si>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</si>
  <si>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</si>
  <si>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</si>
  <si>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</si>
  <si>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</si>
  <si>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</si>
  <si>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</si>
  <si>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</si>
  <si>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</si>
  <si>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</si>
  <si>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</si>
  <si>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</si>
  <si>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</si>
  <si>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</si>
  <si>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</si>
  <si>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</si>
  <si>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</si>
  <si>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</si>
  <si>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</si>
  <si>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</si>
  <si>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</si>
  <si>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</si>
  <si>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</si>
  <si>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</si>
  <si>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</si>
  <si>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</si>
  <si>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</si>
  <si>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</si>
  <si>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</si>
  <si>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</si>
  <si>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</si>
  <si>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</si>
  <si>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</si>
  <si>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</si>
  <si>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</si>
  <si>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</si>
  <si>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</si>
  <si>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</si>
  <si>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</si>
  <si>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</si>
  <si>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</si>
  <si>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</si>
  <si>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</si>
  <si>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</si>
  <si>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</si>
  <si>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</si>
  <si>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</si>
  <si>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</si>
  <si>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</si>
  <si>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</si>
  <si>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</si>
  <si>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</si>
  <si>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</si>
  <si>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</si>
  <si>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</si>
  <si>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</si>
  <si>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</si>
  <si>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</si>
  <si>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</si>
  <si>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</si>
  <si>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</si>
  <si>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</si>
  <si>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</si>
  <si>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</si>
  <si>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</si>
  <si>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</si>
  <si>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</si>
  <si>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</si>
  <si>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</si>
  <si>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</si>
  <si>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</si>
  <si>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</si>
  <si>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</si>
  <si>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</si>
  <si>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</si>
  <si>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</si>
  <si>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</si>
  <si>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</si>
  <si>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</si>
  <si>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</si>
  <si>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</si>
  <si>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</si>
  <si>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</si>
  <si>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</si>
  <si>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</si>
  <si>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</si>
  <si>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</si>
  <si>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</si>
  <si>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</si>
  <si>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</si>
  <si>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</si>
  <si>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</si>
  <si>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</si>
  <si>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</si>
  <si>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</si>
  <si>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</si>
  <si>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</si>
  <si>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</si>
  <si>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</si>
  <si>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</si>
  <si>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</si>
  <si>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</si>
  <si>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</si>
  <si>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</si>
  <si>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</si>
  <si>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</si>
  <si>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</si>
  <si>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</si>
  <si>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</si>
  <si>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</si>
  <si>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</si>
  <si>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</si>
  <si>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</si>
  <si>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</si>
  <si>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</si>
  <si>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</si>
  <si>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</si>
  <si>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</si>
  <si>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</si>
  <si>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</si>
  <si>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</si>
  <si>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</si>
  <si>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</si>
  <si>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</si>
  <si>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</si>
  <si>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</si>
  <si>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</si>
  <si>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</si>
  <si>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</si>
  <si>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</si>
  <si>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</si>
  <si>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</si>
  <si>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</si>
  <si>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</si>
  <si>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</si>
  <si>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</si>
  <si>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</si>
  <si>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</si>
  <si>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</si>
  <si>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</si>
  <si>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</si>
  <si>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</si>
  <si>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</si>
  <si>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</si>
  <si>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</si>
  <si>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</si>
  <si>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</si>
  <si>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</si>
  <si>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</si>
  <si>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</si>
  <si>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</si>
  <si>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</si>
  <si>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</si>
  <si>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</si>
  <si>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</si>
  <si>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</si>
  <si>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</si>
  <si>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</si>
  <si>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</si>
  <si>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</si>
  <si>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</si>
  <si>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</si>
  <si>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</si>
  <si>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</si>
  <si>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</si>
  <si>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</si>
  <si>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</si>
  <si>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</si>
  <si>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</si>
  <si>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</si>
  <si>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</si>
  <si>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</si>
  <si>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</si>
  <si>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</si>
  <si>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</si>
  <si>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</si>
  <si>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</si>
  <si>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</si>
  <si>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</si>
  <si>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</si>
  <si>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</si>
  <si>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</si>
  <si>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</si>
  <si>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</si>
  <si>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</si>
  <si>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</si>
  <si>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</si>
  <si>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</si>
  <si>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</si>
  <si>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</si>
  <si>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</si>
  <si>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</si>
  <si>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</si>
  <si>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</si>
  <si>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</si>
  <si>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</si>
  <si>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</si>
  <si>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</si>
  <si>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</si>
  <si>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</si>
  <si>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</si>
  <si>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</si>
  <si>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</si>
  <si>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</si>
  <si>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</si>
  <si>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</si>
  <si>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</si>
  <si>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</si>
  <si>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</si>
  <si>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</si>
  <si>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</si>
  <si>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</si>
  <si>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</si>
  <si>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</si>
  <si>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</si>
  <si>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</si>
  <si>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</si>
  <si>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</si>
  <si>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</si>
  <si>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</si>
  <si>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</si>
  <si>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</si>
  <si>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</si>
  <si>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</si>
  <si>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</si>
  <si>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</si>
  <si>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</si>
  <si>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</si>
  <si>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</si>
  <si>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</si>
  <si>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</si>
  <si>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</si>
  <si>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</si>
  <si>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</si>
  <si>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</si>
  <si>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</si>
  <si>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</si>
  <si>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</si>
  <si>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</si>
  <si>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</si>
  <si>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</si>
  <si>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</si>
  <si>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</si>
  <si>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</si>
  <si>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</si>
  <si>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</si>
  <si>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</si>
  <si>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</si>
  <si>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</si>
  <si>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</si>
  <si>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</si>
  <si>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</si>
  <si>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</si>
  <si>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</si>
  <si>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</si>
  <si>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</si>
  <si>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</si>
  <si>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</si>
  <si>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</si>
  <si>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</si>
  <si>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</si>
  <si>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</si>
  <si>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</si>
  <si>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</si>
  <si>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</si>
  <si>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</si>
  <si>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</si>
  <si>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</si>
  <si>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</si>
  <si>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</si>
  <si>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</si>
  <si>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</si>
  <si>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</si>
  <si>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</si>
  <si>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</si>
  <si>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</si>
  <si>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</si>
  <si>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</si>
  <si>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</si>
  <si>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</si>
  <si>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</si>
  <si>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</si>
  <si>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</si>
  <si>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</si>
  <si>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</si>
  <si>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</si>
  <si>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</si>
  <si>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</si>
  <si>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</si>
  <si>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</si>
  <si>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</si>
  <si>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</si>
  <si>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</si>
  <si>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</si>
  <si>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</si>
  <si>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</si>
  <si>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</si>
  <si>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</si>
  <si>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</si>
  <si>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</si>
  <si>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</si>
  <si>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</si>
  <si>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</si>
  <si>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</si>
  <si>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</si>
  <si>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</si>
  <si>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</si>
  <si>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</si>
  <si>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</si>
  <si>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</si>
  <si>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</si>
  <si>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</si>
  <si>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</si>
  <si>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</si>
  <si>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</si>
  <si>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</si>
  <si>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</si>
  <si>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</si>
  <si>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</si>
  <si>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</si>
  <si>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</si>
  <si>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</si>
  <si>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</si>
  <si>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</si>
  <si>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</si>
  <si>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</si>
  <si>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</si>
  <si>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</si>
  <si>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</si>
  <si>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</si>
  <si>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</si>
  <si>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</si>
  <si>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</si>
  <si>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</si>
  <si>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</si>
  <si>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</si>
  <si>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</si>
  <si>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</si>
  <si>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</si>
  <si>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</si>
  <si>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</si>
  <si>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</si>
  <si>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</si>
  <si>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</si>
  <si>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</si>
  <si>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</si>
  <si>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</si>
  <si>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</si>
  <si>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</si>
  <si>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</si>
  <si>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</si>
  <si>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</si>
  <si>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</si>
  <si>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</si>
  <si>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</si>
  <si>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</si>
  <si>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</si>
  <si>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</si>
  <si>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</si>
  <si>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</si>
  <si>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</si>
  <si>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</si>
  <si>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</si>
  <si>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</si>
  <si>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</si>
  <si>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</si>
  <si>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</si>
  <si>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</si>
  <si>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</si>
  <si>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</si>
  <si>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</si>
  <si>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</si>
  <si>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</si>
  <si>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</si>
  <si>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</si>
  <si>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</si>
  <si>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</si>
  <si>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</si>
  <si>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</si>
  <si>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</si>
  <si>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</si>
  <si>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</si>
  <si>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</si>
  <si>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</si>
  <si>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</si>
  <si>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</si>
  <si>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</si>
  <si>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</si>
  <si>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</si>
  <si>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</si>
  <si>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</si>
  <si>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</si>
  <si>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</si>
  <si>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</si>
  <si>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</si>
  <si>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</si>
  <si>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</si>
  <si>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</si>
  <si>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</si>
  <si>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</si>
  <si>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</si>
  <si>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</si>
  <si>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</si>
  <si>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</si>
  <si>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</si>
  <si>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</si>
  <si>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</si>
  <si>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</si>
  <si>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</si>
  <si>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</si>
  <si>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</si>
  <si>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</si>
  <si>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</si>
  <si>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</si>
  <si>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</si>
  <si>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</si>
  <si>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</si>
  <si>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</si>
  <si>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</si>
  <si>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</si>
  <si>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</si>
  <si>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</si>
  <si>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</si>
  <si>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</si>
  <si>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</si>
  <si>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</si>
  <si>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</si>
  <si>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</si>
  <si>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</si>
  <si>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</si>
  <si>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</si>
  <si>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</si>
  <si>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</si>
  <si>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</si>
  <si>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</si>
  <si>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</si>
  <si>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</si>
  <si>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</si>
  <si>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</si>
  <si>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</si>
  <si>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</si>
  <si>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</si>
  <si>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</si>
  <si>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</si>
  <si>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</si>
  <si>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</si>
  <si>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</si>
  <si>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</si>
  <si>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</si>
  <si>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</si>
  <si>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</si>
  <si>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</si>
  <si>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</si>
  <si>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</si>
  <si>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</si>
  <si>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</si>
  <si>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</si>
  <si>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</si>
  <si>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</si>
  <si>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</si>
  <si>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</si>
  <si>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</si>
  <si>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</si>
  <si>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</si>
  <si>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</si>
  <si>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</si>
  <si>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</si>
  <si>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</si>
  <si>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</si>
  <si>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</si>
  <si>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</si>
  <si>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</si>
  <si>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</si>
  <si>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</si>
  <si>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</si>
  <si>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</si>
  <si>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</si>
  <si>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</si>
  <si>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</si>
  <si>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</si>
  <si>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</si>
  <si>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</si>
  <si>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</si>
  <si>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</si>
  <si>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</si>
  <si>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</si>
  <si>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</si>
  <si>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</si>
  <si>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</si>
  <si>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</si>
  <si>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</si>
  <si>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</si>
  <si>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</si>
  <si>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</si>
  <si>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</si>
  <si>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</si>
  <si>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</si>
  <si>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</si>
  <si>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</si>
  <si>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</si>
  <si>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</si>
  <si>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</si>
  <si>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</si>
  <si>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</si>
  <si>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</si>
  <si>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</si>
  <si>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</si>
  <si>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</si>
  <si>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</si>
  <si>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</si>
  <si>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</si>
  <si>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</si>
  <si>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</si>
  <si>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</si>
  <si>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</si>
  <si>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</si>
  <si>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</si>
  <si>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</si>
  <si>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</si>
  <si>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</si>
  <si>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</si>
  <si>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</si>
  <si>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</si>
  <si>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</si>
  <si>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</si>
  <si>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</si>
  <si>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</si>
  <si>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</si>
  <si>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</si>
  <si>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</si>
  <si>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</si>
  <si>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</si>
  <si>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</si>
  <si>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</si>
  <si>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</si>
  <si>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</si>
  <si>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</si>
  <si>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</si>
  <si>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</si>
  <si>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</si>
  <si>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</si>
  <si>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</si>
  <si>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</si>
  <si>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</si>
  <si>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</si>
  <si>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</si>
  <si>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</si>
  <si>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</si>
  <si>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</si>
  <si>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</si>
  <si>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</si>
  <si>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</si>
  <si>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</si>
  <si>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</si>
  <si>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</si>
  <si>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</si>
  <si>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</si>
  <si>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</si>
  <si>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</si>
  <si>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</si>
  <si>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</si>
  <si>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</si>
  <si>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</si>
  <si>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</si>
  <si>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</si>
  <si>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</si>
  <si>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</si>
  <si>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</si>
  <si>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</si>
  <si>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</si>
  <si>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</si>
  <si>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</si>
  <si>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</si>
  <si>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</si>
  <si>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</si>
  <si>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</si>
  <si>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</si>
  <si>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</si>
  <si>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</si>
  <si>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</si>
  <si>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</si>
  <si>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</si>
  <si>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</si>
  <si>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</si>
  <si>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</si>
  <si>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</si>
  <si>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</si>
  <si>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</si>
  <si>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</si>
  <si>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</si>
  <si>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</si>
  <si>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</si>
  <si>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</si>
  <si>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</si>
  <si>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</si>
  <si>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</si>
  <si>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</si>
  <si>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</si>
  <si>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</si>
  <si>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</si>
  <si>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</si>
  <si>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</si>
  <si>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</si>
  <si>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</si>
  <si>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</si>
  <si>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</si>
  <si>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</si>
  <si>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</si>
  <si>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</si>
  <si>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</si>
  <si>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</si>
  <si>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</si>
  <si>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</si>
  <si>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</si>
  <si>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</si>
  <si>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</si>
  <si>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</si>
  <si>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</si>
  <si>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</si>
  <si>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</si>
  <si>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</si>
  <si>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</si>
  <si>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</si>
  <si>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</si>
  <si>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</si>
  <si>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</si>
  <si>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</si>
  <si>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</si>
  <si>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</si>
  <si>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</si>
  <si>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</si>
  <si>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</si>
  <si>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</si>
  <si>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</si>
  <si>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</si>
  <si>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</si>
  <si>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</si>
  <si>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</si>
  <si>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</si>
  <si>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</si>
  <si>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</si>
  <si>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</si>
  <si>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</si>
  <si>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</si>
  <si>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</si>
  <si>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</si>
  <si>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</si>
  <si>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</si>
  <si>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</si>
  <si>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</si>
  <si>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</si>
  <si>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</si>
  <si>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</si>
  <si>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</si>
  <si>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</si>
  <si>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</si>
  <si>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</si>
  <si>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</si>
  <si>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</si>
  <si>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</si>
  <si>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</si>
  <si>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</si>
  <si>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</si>
  <si>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</si>
  <si>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</si>
  <si>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</si>
  <si>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</si>
  <si>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</si>
  <si>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</si>
  <si>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</si>
  <si>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</si>
  <si>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</si>
  <si>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</si>
  <si>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</si>
  <si>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</si>
  <si>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</si>
  <si>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</si>
  <si>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</si>
  <si>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</si>
  <si>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</si>
  <si>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</si>
  <si>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</si>
  <si>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</si>
  <si>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</si>
  <si>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</si>
  <si>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</si>
  <si>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</si>
  <si>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</si>
  <si>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</si>
  <si>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</si>
  <si>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</si>
  <si>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</si>
  <si>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</si>
  <si>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</si>
  <si>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</si>
  <si>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</si>
  <si>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</si>
  <si>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</si>
  <si>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</si>
  <si>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</si>
  <si>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</si>
  <si>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</si>
  <si>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</si>
  <si>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</si>
  <si>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</si>
  <si>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</si>
  <si>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</si>
  <si>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</si>
  <si>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</si>
  <si>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</si>
  <si>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</si>
  <si>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</si>
  <si>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</si>
  <si>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</si>
  <si>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</si>
  <si>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</si>
  <si>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</si>
  <si>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</si>
  <si>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</si>
  <si>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</si>
  <si>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</si>
  <si>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</si>
  <si>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</si>
  <si>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</si>
  <si>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</si>
  <si>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</si>
  <si>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</si>
  <si>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</si>
  <si>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</si>
  <si>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</si>
  <si>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</si>
  <si>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</si>
  <si>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</si>
  <si>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</si>
  <si>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</si>
  <si>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</si>
  <si>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</si>
  <si>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</si>
  <si>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</si>
  <si>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</si>
  <si>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</si>
  <si>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</si>
  <si>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</si>
  <si>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</si>
  <si>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</si>
  <si>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</si>
  <si>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</si>
  <si>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</si>
  <si>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</si>
  <si>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</si>
  <si>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</si>
  <si>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</si>
  <si>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</si>
  <si>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</si>
  <si>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</si>
  <si>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</si>
  <si>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</si>
  <si>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</si>
  <si>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</si>
  <si>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</si>
  <si>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</si>
  <si>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</si>
  <si>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</si>
  <si>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</si>
  <si>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</si>
  <si>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</si>
  <si>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</si>
  <si>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</si>
  <si>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</si>
  <si>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</si>
  <si>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</si>
  <si>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</si>
  <si>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</si>
  <si>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</si>
  <si>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</si>
  <si>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</si>
  <si>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</si>
  <si>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</si>
  <si>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</si>
  <si>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</si>
  <si>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</si>
  <si>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</si>
  <si>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</si>
  <si>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</si>
  <si>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</si>
  <si>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</si>
  <si>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</si>
  <si>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</si>
  <si>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</si>
  <si>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</si>
  <si>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</si>
  <si>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</si>
  <si>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</si>
  <si>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</si>
  <si>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</si>
  <si>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</si>
  <si>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</si>
  <si>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</si>
  <si>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</si>
  <si>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</si>
  <si>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</si>
  <si>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</si>
  <si>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</si>
  <si>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</si>
  <si>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</si>
  <si>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</si>
  <si>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</si>
  <si>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</si>
  <si>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</si>
  <si>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</si>
  <si>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</si>
  <si>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</si>
  <si>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</si>
  <si>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</si>
  <si>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</si>
  <si>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</si>
  <si>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</si>
  <si>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</si>
  <si>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</si>
  <si>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</si>
  <si>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</si>
  <si>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</si>
  <si>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</si>
  <si>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</si>
  <si>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</si>
  <si>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</si>
  <si>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</si>
  <si>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</si>
  <si>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</si>
  <si>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</si>
  <si>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</si>
  <si>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</si>
  <si>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</si>
  <si>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</si>
  <si>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</si>
  <si>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</si>
  <si>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</si>
  <si>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</si>
  <si>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</si>
  <si>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</si>
  <si>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</si>
  <si>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</si>
  <si>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</si>
  <si>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</si>
  <si>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</si>
  <si>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</si>
  <si>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</si>
  <si>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</si>
  <si>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</si>
  <si>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</si>
  <si>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</si>
  <si>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</si>
  <si>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</si>
  <si>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</si>
  <si>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</si>
  <si>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</si>
  <si>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</si>
  <si>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</si>
  <si>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</si>
  <si>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</si>
  <si>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</si>
  <si>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</si>
  <si>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</si>
  <si>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</si>
  <si>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</si>
  <si>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</si>
  <si>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</si>
  <si>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</si>
  <si>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</si>
  <si>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</si>
  <si>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</si>
  <si>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</si>
  <si>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</si>
  <si>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</si>
  <si>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</si>
  <si>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</si>
  <si>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</si>
  <si>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</si>
  <si>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</si>
  <si>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</si>
  <si>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</si>
  <si>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</si>
  <si>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</si>
  <si>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</si>
  <si>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</si>
  <si>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</si>
  <si>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</si>
  <si>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</si>
  <si>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</si>
  <si>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</si>
  <si>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</si>
  <si>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</si>
  <si>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</si>
  <si>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</si>
  <si>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</si>
  <si>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</si>
  <si>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</si>
  <si>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</si>
  <si>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</si>
  <si>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</si>
  <si>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</si>
  <si>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</si>
  <si>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</si>
  <si>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</si>
  <si>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</si>
  <si>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</si>
  <si>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</si>
  <si>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</si>
  <si>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</si>
  <si>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</si>
  <si>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</si>
  <si>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</si>
  <si>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</si>
  <si>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</si>
  <si>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</si>
  <si>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</si>
  <si>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</si>
  <si>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</si>
  <si>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</si>
  <si>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</si>
  <si>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</si>
  <si>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</si>
  <si>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</si>
  <si>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</si>
  <si>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</si>
  <si>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</si>
  <si>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</si>
  <si>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</si>
  <si>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</si>
  <si>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</si>
  <si>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</si>
  <si>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</si>
  <si>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</si>
  <si>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</si>
  <si>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</si>
  <si>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</si>
  <si>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</si>
  <si>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</si>
  <si>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</si>
  <si>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</si>
  <si>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</si>
  <si>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</si>
  <si>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</si>
  <si>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</si>
  <si>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</si>
  <si>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</si>
  <si>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</si>
  <si>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</si>
  <si>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</si>
  <si>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</si>
  <si>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</si>
  <si>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</si>
  <si>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</si>
  <si>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</si>
  <si>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</si>
  <si>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</si>
  <si>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</si>
  <si>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</si>
  <si>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</si>
  <si>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</si>
  <si>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</si>
  <si>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</si>
  <si>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</si>
  <si>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</si>
  <si>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</si>
  <si>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</si>
  <si>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</si>
  <si>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</si>
  <si>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</si>
  <si>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</si>
  <si>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</si>
  <si>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</si>
  <si>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</si>
  <si>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</si>
  <si>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</si>
  <si>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</si>
  <si>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</si>
  <si>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</si>
  <si>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</si>
  <si>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</si>
  <si>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</si>
  <si>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</si>
  <si>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</si>
  <si>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</si>
  <si>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</si>
  <si>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</si>
  <si>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</si>
  <si>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</si>
  <si>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</si>
  <si>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</si>
  <si>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</si>
  <si>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</si>
  <si>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</si>
  <si>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</si>
  <si>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</si>
  <si>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</si>
  <si>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</si>
  <si>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</si>
  <si>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</si>
  <si>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</si>
  <si>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</si>
  <si>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</si>
  <si>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</si>
  <si>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</si>
  <si>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</si>
  <si>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</si>
  <si>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</si>
  <si>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</si>
  <si>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</si>
  <si>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</si>
  <si>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</si>
  <si>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</si>
  <si>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</si>
  <si>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</si>
  <si>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</si>
  <si>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</si>
  <si>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</si>
  <si>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</si>
  <si>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</si>
  <si>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</si>
  <si>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</si>
  <si>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</si>
  <si>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</si>
  <si>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</si>
  <si>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</si>
  <si>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</si>
  <si>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</si>
  <si>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</si>
  <si>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</si>
  <si>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</si>
  <si>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</si>
  <si>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</si>
  <si>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</si>
  <si>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</si>
  <si>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</si>
  <si>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</si>
  <si>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</si>
  <si>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</si>
  <si>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</si>
  <si>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</si>
  <si>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</si>
  <si>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</si>
  <si>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</si>
  <si>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</si>
  <si>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</si>
  <si>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</si>
  <si>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</si>
  <si>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</si>
  <si>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</si>
  <si>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</si>
  <si>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</si>
  <si>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</si>
  <si>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</si>
  <si>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</si>
  <si>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</si>
  <si>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</si>
  <si>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</si>
  <si>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</si>
  <si>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</si>
  <si>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</si>
  <si>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</si>
  <si>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</si>
  <si>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</si>
  <si>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</si>
  <si>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</si>
  <si>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</si>
  <si>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</si>
  <si>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</si>
  <si>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</si>
  <si>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</si>
  <si>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</si>
  <si>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</si>
  <si>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</si>
  <si>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</si>
  <si>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</si>
  <si>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</si>
  <si>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</si>
  <si>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</si>
  <si>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</si>
  <si>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</si>
  <si>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</si>
  <si>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</si>
  <si>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</si>
  <si>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</si>
  <si>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</si>
  <si>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</si>
  <si>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</si>
  <si>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</si>
  <si>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</si>
  <si>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</si>
  <si>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</si>
  <si>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</si>
  <si>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</si>
  <si>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</si>
  <si>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</si>
  <si>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</si>
  <si>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</si>
  <si>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</si>
  <si>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</si>
  <si>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</si>
  <si>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</si>
  <si>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</si>
  <si>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</si>
  <si>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</si>
  <si>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</si>
  <si>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</si>
  <si>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</si>
  <si>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</si>
  <si>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</si>
  <si>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</si>
  <si>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</si>
  <si>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</si>
  <si>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</si>
  <si>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</si>
  <si>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</si>
  <si>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</si>
  <si>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</si>
  <si>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</si>
  <si>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</si>
  <si>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</si>
  <si>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</si>
  <si>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</si>
  <si>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</si>
  <si>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</si>
  <si>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</si>
  <si>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</si>
  <si>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</si>
  <si>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</si>
  <si>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</si>
  <si>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</si>
  <si>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</si>
  <si>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</si>
  <si>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</si>
  <si>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</si>
  <si>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</si>
  <si>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</si>
  <si>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</si>
  <si>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</si>
  <si>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</si>
  <si>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</si>
  <si>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</si>
  <si>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</si>
  <si>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</si>
  <si>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</si>
  <si>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</si>
  <si>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</si>
  <si>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</si>
  <si>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</si>
  <si>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</si>
  <si>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</si>
  <si>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</si>
  <si>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</si>
  <si>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</si>
  <si>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</si>
  <si>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</si>
  <si>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</si>
  <si>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</si>
  <si>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</si>
  <si>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</si>
  <si>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</si>
  <si>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</si>
  <si>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</si>
  <si>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</si>
  <si>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</si>
  <si>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</si>
  <si>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</si>
  <si>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</si>
  <si>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</si>
  <si>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</si>
  <si>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</si>
  <si>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</si>
  <si>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</si>
  <si>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</si>
  <si>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</si>
  <si>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</si>
  <si>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</si>
  <si>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</si>
  <si>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</si>
  <si>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</si>
  <si>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</si>
  <si>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</si>
  <si>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</si>
  <si>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</si>
  <si>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</si>
  <si>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</si>
  <si>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</si>
  <si>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</si>
  <si>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</si>
  <si>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</si>
  <si>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</si>
  <si>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</si>
  <si>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</si>
  <si>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</si>
  <si>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</si>
  <si>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</si>
  <si>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</si>
  <si>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</si>
  <si>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</si>
  <si>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</si>
  <si>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</si>
  <si>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</si>
  <si>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</si>
  <si>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</si>
  <si>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</si>
  <si>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</si>
  <si>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</si>
  <si>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</si>
  <si>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</si>
  <si>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</si>
  <si>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</si>
  <si>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</si>
  <si>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</si>
  <si>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</si>
  <si>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</si>
  <si>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</si>
  <si>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</si>
  <si>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</si>
  <si>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</si>
  <si>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</si>
  <si>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</si>
  <si>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</si>
  <si>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</si>
  <si>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</si>
  <si>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</si>
  <si>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</si>
  <si>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</si>
  <si>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</si>
  <si>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</si>
  <si>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</si>
  <si>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</si>
  <si>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</si>
  <si>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</si>
  <si>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</si>
  <si>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</si>
  <si>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</si>
  <si>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</si>
  <si>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</si>
  <si>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</si>
  <si>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</si>
  <si>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</si>
  <si>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</si>
  <si>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</si>
  <si>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</si>
  <si>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</si>
  <si>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</si>
  <si>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</si>
  <si>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</si>
  <si>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</si>
  <si>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</si>
  <si>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</si>
  <si>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</si>
  <si>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</si>
  <si>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</si>
  <si>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</si>
  <si>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</si>
  <si>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</si>
  <si>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</si>
  <si>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</si>
  <si>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</si>
  <si>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</si>
  <si>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</si>
  <si>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</si>
  <si>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</si>
  <si>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</si>
  <si>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</si>
  <si>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</si>
  <si>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</si>
  <si>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</si>
  <si>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</si>
  <si>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</si>
  <si>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</si>
  <si>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</si>
  <si>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</si>
  <si>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</si>
  <si>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</si>
  <si>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</si>
  <si>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</si>
  <si>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</si>
  <si>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</si>
  <si>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</si>
  <si>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</si>
  <si>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</si>
  <si>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</si>
  <si>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</si>
  <si>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</si>
  <si>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</si>
  <si>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</si>
  <si>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</si>
  <si>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</si>
  <si>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</si>
  <si>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</si>
  <si>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</si>
  <si>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</si>
  <si>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</si>
  <si>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</si>
  <si>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</si>
  <si>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</si>
  <si>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</si>
  <si>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</si>
  <si>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</si>
  <si>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</si>
  <si>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</si>
  <si>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</si>
  <si>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</si>
  <si>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</si>
  <si>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</si>
  <si>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</si>
  <si>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</si>
  <si>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</si>
  <si>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</si>
  <si>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</si>
  <si>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</si>
  <si>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</si>
  <si>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</si>
  <si>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</si>
  <si>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</si>
  <si>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</si>
  <si>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</si>
  <si>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</si>
  <si>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</si>
  <si>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</si>
  <si>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</si>
  <si>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</si>
  <si>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</si>
  <si>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</si>
  <si>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</si>
  <si>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</si>
  <si>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</si>
  <si>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</si>
  <si>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</si>
  <si>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</si>
  <si>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</si>
  <si>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</si>
  <si>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</si>
  <si>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</si>
  <si>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</si>
  <si>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</si>
  <si>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</si>
  <si>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</si>
  <si>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</si>
  <si>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</si>
  <si>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</si>
  <si>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</si>
  <si>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</si>
  <si>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</si>
  <si>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</si>
  <si>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</si>
  <si>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</si>
  <si>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</si>
  <si>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</si>
  <si>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</si>
  <si>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</si>
  <si>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</si>
  <si>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</si>
  <si>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</si>
  <si>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</si>
  <si>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</si>
  <si>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</si>
  <si>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</si>
  <si>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</si>
  <si>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</si>
  <si>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</si>
  <si>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</si>
  <si>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</si>
  <si>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</si>
  <si>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</si>
  <si>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</si>
  <si>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</si>
  <si>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</si>
  <si>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</si>
  <si>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</si>
  <si>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</si>
  <si>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</si>
  <si>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</si>
  <si>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</si>
  <si>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</si>
  <si>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</si>
  <si>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</si>
  <si>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</si>
  <si>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</si>
  <si>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</si>
  <si>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</si>
  <si>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</si>
  <si>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</si>
  <si>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</si>
  <si>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</si>
  <si>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</si>
  <si>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</si>
  <si>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</si>
  <si>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</si>
  <si>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</si>
  <si>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</si>
  <si>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</si>
  <si>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</si>
  <si>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</si>
  <si>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</si>
  <si>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</si>
  <si>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</si>
  <si>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</si>
  <si>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</si>
  <si>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</si>
  <si>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</si>
  <si>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</si>
  <si>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</si>
  <si>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</si>
  <si>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</si>
  <si>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</si>
  <si>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</si>
  <si>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</si>
  <si>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</si>
  <si>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</si>
  <si>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</si>
  <si>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</si>
  <si>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</si>
  <si>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</si>
  <si>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</si>
  <si>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</si>
  <si>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</si>
  <si>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</si>
  <si>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</si>
  <si>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</si>
  <si>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</si>
  <si>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</si>
  <si>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</si>
  <si>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</si>
  <si>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</si>
  <si>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</si>
  <si>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</si>
  <si>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</si>
  <si>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</si>
  <si>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</si>
  <si>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</si>
  <si>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</si>
  <si>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</si>
  <si>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</si>
  <si>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</si>
  <si>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</si>
  <si>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</si>
  <si>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</si>
  <si>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</si>
  <si>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</si>
  <si>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</si>
  <si>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</si>
  <si>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</si>
  <si>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</si>
  <si>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</si>
  <si>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</si>
  <si>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</si>
  <si>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</si>
  <si>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</si>
  <si>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</si>
  <si>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</si>
  <si>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</si>
  <si>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</si>
  <si>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</si>
  <si>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</si>
  <si>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</si>
  <si>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</si>
  <si>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</si>
  <si>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</si>
  <si>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</si>
  <si>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</si>
  <si>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</si>
  <si>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</si>
  <si>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</si>
  <si>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</si>
  <si>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</si>
  <si>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</si>
  <si>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</si>
  <si>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</si>
  <si>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</si>
  <si>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</si>
  <si>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</si>
  <si>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</si>
  <si>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</si>
  <si>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</si>
  <si>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</si>
  <si>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</si>
  <si>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</si>
  <si>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</si>
  <si>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</si>
  <si>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</si>
  <si>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</si>
  <si>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</si>
  <si>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</si>
  <si>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</si>
  <si>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</si>
  <si>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</si>
  <si>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</si>
  <si>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</si>
  <si>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</si>
  <si>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</si>
  <si>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</si>
  <si>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</si>
  <si>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</si>
  <si>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</si>
  <si>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</si>
  <si>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</si>
  <si>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</si>
  <si>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</si>
  <si>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</si>
  <si>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</si>
  <si>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</si>
  <si>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</si>
  <si>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</si>
  <si>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</si>
  <si>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</si>
  <si>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</si>
  <si>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</si>
  <si>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</si>
  <si>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</si>
  <si>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</si>
  <si>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</si>
  <si>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</si>
  <si>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</si>
  <si>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</si>
  <si>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</si>
  <si>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</si>
  <si>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</si>
  <si>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</si>
  <si>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</si>
  <si>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</si>
  <si>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</si>
  <si>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</si>
  <si>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</si>
  <si>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</si>
  <si>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</si>
  <si>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</si>
  <si>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</si>
  <si>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</si>
  <si>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</si>
  <si>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</si>
  <si>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</si>
  <si>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</si>
  <si>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</si>
  <si>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</si>
  <si>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</si>
  <si>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</si>
  <si>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</si>
  <si>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</si>
  <si>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</si>
  <si>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</si>
  <si>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</si>
  <si>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</si>
  <si>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</si>
  <si>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</si>
  <si>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</si>
  <si>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</si>
  <si>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</si>
  <si>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</si>
  <si>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</si>
  <si>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</si>
  <si>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</si>
  <si>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</si>
  <si>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</si>
  <si>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</si>
  <si>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</si>
  <si>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</si>
  <si>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</si>
  <si>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</si>
  <si>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</si>
  <si>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</si>
  <si>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</si>
  <si>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</si>
  <si>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</si>
  <si>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</si>
  <si>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</si>
  <si>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</si>
  <si>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</si>
  <si>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</si>
  <si>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</si>
  <si>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</si>
  <si>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</si>
  <si>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</si>
  <si>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</si>
  <si>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</si>
  <si>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</si>
  <si>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</si>
  <si>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</si>
  <si>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</si>
  <si>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</si>
  <si>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</si>
  <si>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</si>
  <si>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</si>
  <si>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</si>
  <si>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</si>
  <si>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</si>
  <si>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</si>
  <si>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</si>
  <si>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</si>
  <si>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</si>
  <si>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</si>
  <si>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</si>
  <si>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</si>
  <si>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</si>
  <si>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</si>
  <si>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</si>
  <si>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</si>
  <si>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</si>
  <si>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</si>
  <si>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</si>
  <si>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</si>
  <si>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</si>
  <si>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</si>
  <si>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</si>
  <si>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</si>
  <si>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</si>
  <si>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</si>
  <si>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</si>
  <si>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</si>
  <si>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</si>
  <si>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</si>
  <si>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</si>
  <si>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</si>
  <si>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</si>
  <si>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</si>
  <si>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</si>
  <si>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</si>
  <si>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</si>
  <si>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</si>
  <si>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</si>
  <si>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</si>
  <si>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</si>
  <si>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</si>
  <si>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</si>
  <si>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</si>
  <si>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</si>
  <si>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</si>
  <si>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</si>
  <si>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</si>
  <si>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</si>
  <si>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</si>
  <si>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</si>
  <si>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</si>
  <si>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</si>
  <si>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</si>
  <si>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</si>
  <si>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</si>
  <si>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</si>
  <si>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</si>
  <si>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</si>
  <si>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</si>
  <si>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</si>
  <si>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</si>
  <si>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</si>
  <si>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</si>
  <si>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</si>
  <si>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</si>
  <si>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</si>
  <si>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</si>
  <si>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</si>
  <si>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</si>
  <si>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</si>
  <si>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</si>
  <si>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</si>
  <si>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</si>
  <si>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</si>
  <si>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</si>
  <si>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</si>
  <si>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</si>
  <si>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</si>
  <si>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</si>
  <si>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</si>
  <si>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</si>
  <si>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</si>
  <si>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</si>
  <si>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</si>
  <si>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</si>
  <si>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</si>
  <si>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</si>
  <si>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</si>
  <si>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</si>
  <si>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</si>
  <si>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</si>
  <si>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</si>
  <si>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</si>
  <si>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</si>
  <si>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</si>
  <si>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</si>
  <si>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</si>
  <si>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</si>
  <si>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</si>
  <si>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</si>
  <si>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</si>
  <si>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</si>
  <si>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</si>
  <si>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</si>
  <si>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</si>
  <si>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</si>
  <si>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</si>
  <si>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</si>
  <si>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</si>
  <si>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</si>
  <si>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</si>
  <si>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</si>
  <si>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</si>
  <si>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</si>
  <si>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</si>
  <si>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</si>
  <si>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</si>
  <si>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</si>
  <si>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</si>
  <si>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</si>
  <si>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</si>
  <si>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</si>
  <si>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</si>
  <si>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</si>
  <si>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</si>
  <si>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</si>
  <si>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</si>
  <si>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</si>
  <si>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</si>
  <si>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</si>
  <si>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</si>
  <si>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</si>
  <si>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</si>
  <si>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</si>
  <si>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</si>
  <si>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</si>
  <si>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</si>
  <si>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</si>
  <si>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</si>
  <si>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</si>
  <si>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</si>
  <si>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</si>
  <si>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</si>
  <si>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</si>
  <si>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</si>
  <si>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</si>
  <si>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</si>
  <si>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</si>
  <si>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</si>
  <si>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</si>
  <si>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</si>
  <si>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</si>
  <si>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</si>
  <si>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</si>
  <si>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</si>
  <si>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</si>
  <si>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</si>
  <si>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</si>
  <si>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</si>
  <si>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</si>
  <si>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</si>
  <si>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</si>
  <si>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</si>
  <si>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</si>
  <si>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</si>
  <si>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</si>
  <si>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</si>
  <si>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</si>
  <si>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</si>
  <si>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</si>
  <si>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</si>
  <si>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</si>
  <si>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</si>
  <si>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</si>
  <si>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</si>
  <si>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</si>
  <si>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</si>
  <si>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</si>
  <si>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</si>
  <si>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</si>
  <si>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</si>
  <si>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</si>
  <si>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</si>
  <si>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</si>
  <si>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</si>
  <si>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</si>
  <si>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</si>
  <si>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</si>
  <si>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</si>
  <si>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</si>
  <si>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</si>
  <si>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</si>
  <si>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</si>
  <si>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</si>
  <si>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</si>
  <si>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</si>
  <si>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</si>
  <si>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</si>
  <si>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</si>
  <si>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</si>
  <si>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</si>
  <si>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</si>
  <si>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</si>
  <si>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</si>
  <si>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</si>
  <si>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</si>
  <si>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</si>
  <si>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</si>
  <si>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</si>
  <si>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</si>
  <si>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</si>
  <si>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</si>
  <si>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</si>
  <si>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</si>
  <si>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</si>
  <si>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</si>
  <si>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</si>
  <si>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</si>
  <si>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</si>
  <si>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</si>
  <si>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</si>
  <si>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</si>
  <si>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</si>
  <si>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</si>
  <si>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</si>
  <si>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</si>
  <si>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</si>
  <si>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</si>
  <si>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</si>
  <si>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</si>
  <si>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</si>
  <si>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</si>
  <si>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</si>
  <si>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</si>
  <si>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</si>
  <si>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</si>
  <si>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</si>
  <si>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</si>
  <si>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</si>
  <si>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</si>
  <si>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</si>
  <si>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</si>
  <si>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</si>
  <si>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</si>
  <si>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</si>
  <si>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</si>
  <si>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</si>
  <si>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</si>
  <si>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</si>
  <si>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</si>
  <si>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</si>
  <si>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</si>
  <si>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</si>
  <si>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</si>
  <si>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</si>
  <si>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</si>
  <si>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</si>
  <si>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</si>
  <si>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</si>
  <si>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</si>
  <si>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</si>
  <si>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</si>
  <si>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</si>
  <si>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</si>
  <si>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</si>
  <si>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</si>
  <si>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</si>
  <si>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</si>
  <si>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</si>
  <si>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</si>
  <si>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</si>
  <si>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</si>
  <si>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</si>
  <si>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</si>
  <si>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</si>
  <si>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</si>
  <si>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</si>
  <si>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</si>
  <si>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</si>
  <si>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</si>
  <si>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</si>
  <si>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</si>
  <si>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</si>
  <si>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</si>
  <si>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</si>
  <si>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</si>
  <si>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</si>
  <si>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</si>
  <si>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</si>
  <si>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</si>
  <si>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</si>
  <si>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</si>
  <si>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</si>
  <si>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</si>
  <si>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</si>
  <si>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</si>
  <si>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</si>
  <si>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</si>
  <si>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</si>
  <si>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</si>
  <si>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</si>
  <si>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</si>
  <si>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</si>
  <si>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</si>
  <si>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</si>
  <si>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</si>
  <si>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</si>
  <si>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</si>
  <si>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</si>
  <si>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</si>
  <si>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</si>
  <si>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</si>
  <si>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</si>
  <si>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</si>
  <si>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</si>
  <si>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</si>
  <si>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</si>
  <si>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</si>
  <si>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</si>
  <si>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</si>
  <si>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</si>
  <si>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</si>
  <si>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</si>
  <si>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</si>
  <si>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</si>
  <si>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</si>
  <si>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</si>
  <si>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</si>
  <si>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</si>
  <si>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</si>
  <si>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</si>
  <si>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</si>
  <si>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</si>
  <si>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</si>
  <si>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</si>
  <si>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</si>
  <si>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</si>
  <si>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</si>
  <si>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</si>
  <si>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</si>
  <si>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</si>
  <si>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</si>
  <si>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</si>
  <si>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</si>
  <si>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</si>
  <si>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</si>
  <si>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</si>
  <si>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</si>
  <si>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</si>
  <si>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</si>
  <si>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</si>
  <si>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</si>
  <si>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</si>
  <si>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</si>
  <si>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</si>
  <si>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</si>
  <si>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</si>
  <si>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</si>
  <si>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</si>
  <si>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</si>
  <si>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</si>
  <si>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</si>
  <si>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</si>
  <si>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</si>
  <si>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</si>
  <si>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</si>
  <si>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</si>
  <si>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</si>
  <si>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</si>
  <si>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</si>
  <si>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</si>
  <si>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</si>
  <si>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</si>
  <si>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</si>
  <si>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</si>
  <si>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</si>
  <si>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</si>
  <si>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</si>
  <si>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</si>
  <si>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</si>
  <si>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</si>
  <si>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</si>
  <si>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</si>
  <si>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</si>
  <si>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</si>
  <si>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</si>
  <si>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</si>
  <si>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</si>
  <si>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</si>
  <si>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</si>
  <si>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</si>
  <si>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</si>
  <si>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</si>
  <si>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</si>
  <si>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</si>
  <si>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</si>
  <si>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</si>
  <si>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</si>
  <si>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</si>
  <si>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</si>
  <si>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</si>
  <si>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</si>
  <si>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</si>
  <si>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</si>
  <si>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</si>
  <si>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</si>
  <si>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</si>
  <si>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</si>
  <si>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</si>
  <si>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</si>
  <si>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</si>
  <si>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</si>
  <si>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</si>
  <si>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</si>
  <si>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</si>
  <si>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</si>
  <si>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</si>
  <si>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</si>
  <si>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</si>
  <si>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</si>
  <si>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</si>
  <si>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</si>
  <si>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</si>
  <si>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</si>
  <si>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</si>
  <si>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</si>
  <si>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</si>
  <si>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</si>
  <si>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</si>
  <si>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</si>
  <si>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</si>
  <si>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</si>
  <si>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</si>
  <si>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</si>
  <si>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</si>
  <si>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</si>
  <si>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</si>
  <si>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</si>
  <si>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</si>
  <si>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</si>
  <si>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</si>
  <si>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</si>
  <si>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</si>
  <si>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</si>
  <si>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</si>
  <si>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</si>
  <si>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</si>
  <si>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</si>
  <si>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</si>
  <si>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</si>
  <si>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</si>
  <si>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</si>
  <si>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</si>
  <si>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</si>
  <si>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</si>
  <si>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</si>
  <si>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</si>
  <si>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</si>
  <si>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</si>
  <si>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</si>
  <si>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</si>
  <si>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</si>
  <si>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</si>
  <si>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</si>
  <si>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</si>
  <si>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</si>
  <si>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</si>
  <si>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</si>
  <si>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</si>
  <si>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</si>
  <si>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</si>
  <si>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</si>
  <si>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</si>
  <si>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</si>
  <si>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</si>
  <si>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</si>
  <si>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</si>
  <si>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</si>
  <si>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</si>
  <si>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</si>
  <si>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</si>
  <si>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</si>
  <si>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</si>
  <si>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</si>
  <si>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</si>
  <si>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</si>
  <si>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</si>
  <si>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</si>
  <si>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</si>
  <si>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</si>
  <si>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</si>
  <si>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</si>
  <si>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</si>
  <si>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</si>
  <si>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</si>
  <si>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</si>
  <si>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</si>
  <si>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</si>
  <si>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</si>
  <si>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</si>
  <si>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</si>
  <si>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</si>
  <si>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</si>
  <si>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</si>
  <si>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</si>
  <si>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</si>
  <si>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</si>
  <si>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</si>
  <si>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</si>
  <si>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</si>
  <si>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</si>
  <si>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</si>
  <si>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</si>
  <si>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</si>
  <si>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</si>
  <si>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</si>
  <si>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</si>
  <si>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</si>
  <si>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</si>
  <si>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</si>
  <si>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</si>
  <si>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</si>
  <si>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</si>
  <si>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</si>
  <si>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</si>
  <si>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</si>
  <si>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</si>
  <si>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</si>
  <si>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</si>
  <si>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</si>
  <si>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</si>
  <si>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</si>
  <si>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</si>
  <si>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</si>
  <si>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</si>
  <si>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</si>
  <si>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</si>
  <si>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</si>
  <si>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</si>
  <si>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</si>
  <si>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</si>
  <si>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</si>
  <si>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</si>
  <si>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</si>
  <si>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</si>
  <si>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</si>
  <si>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</si>
  <si>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</si>
  <si>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</si>
  <si>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</si>
  <si>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</si>
  <si>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</si>
  <si>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</si>
  <si>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</si>
  <si>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</si>
  <si>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</si>
  <si>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</si>
  <si>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</si>
  <si>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</si>
  <si>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</si>
  <si>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</si>
  <si>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</si>
  <si>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</si>
  <si>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</si>
  <si>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</si>
  <si>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</si>
  <si>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</si>
  <si>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</si>
  <si>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</si>
  <si>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</si>
  <si>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</si>
  <si>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</si>
  <si>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</si>
  <si>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</si>
  <si>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</si>
  <si>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</si>
  <si>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</si>
  <si>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</si>
  <si>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</si>
  <si>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</si>
  <si>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</si>
  <si>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</si>
  <si>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</si>
  <si>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</si>
  <si>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</si>
  <si>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</si>
  <si>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</si>
  <si>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</si>
  <si>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</si>
  <si>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</si>
  <si>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</si>
  <si>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</si>
  <si>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</si>
  <si>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</si>
  <si>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</si>
  <si>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</si>
  <si>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</si>
  <si>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</si>
  <si>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</si>
  <si>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</si>
  <si>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</si>
  <si>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</si>
  <si>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</si>
  <si>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</si>
  <si>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</si>
  <si>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</si>
  <si>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</si>
  <si>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</si>
  <si>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</si>
  <si>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</si>
  <si>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</si>
  <si>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</si>
  <si>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</si>
  <si>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</si>
  <si>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</si>
  <si>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</si>
  <si>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</si>
  <si>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</si>
  <si>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</si>
  <si>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</si>
  <si>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</si>
  <si>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</si>
  <si>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</si>
  <si>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</si>
  <si>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</si>
  <si>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</si>
  <si>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</si>
  <si>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</si>
  <si>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</si>
  <si>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</si>
  <si>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</si>
  <si>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</si>
  <si>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</si>
  <si>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</si>
  <si>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</si>
  <si>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</si>
  <si>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</si>
  <si>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</si>
  <si>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</si>
  <si>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</si>
  <si>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</si>
  <si>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</si>
  <si>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</si>
  <si>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</si>
  <si>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</si>
  <si>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</si>
  <si>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</si>
  <si>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</si>
  <si>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</si>
  <si>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</si>
  <si>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</si>
  <si>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</si>
  <si>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</si>
  <si>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</si>
  <si>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</si>
  <si>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</si>
  <si>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</si>
  <si>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</si>
  <si>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</si>
  <si>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</si>
  <si>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</si>
  <si>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</si>
  <si>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</si>
  <si>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</si>
  <si>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</si>
  <si>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</si>
  <si>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</si>
  <si>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</si>
  <si>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</si>
  <si>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</si>
  <si>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</si>
  <si>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</si>
  <si>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</si>
  <si>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</si>
  <si>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</si>
  <si>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</si>
  <si>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</si>
  <si>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</si>
  <si>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</si>
  <si>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</si>
  <si>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</si>
  <si>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</si>
  <si>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</si>
  <si>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</si>
  <si>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</si>
  <si>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</si>
  <si>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</si>
  <si>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</si>
  <si>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</si>
  <si>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</si>
  <si>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</si>
  <si>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</si>
  <si>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</si>
  <si>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</si>
  <si>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</si>
  <si>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</si>
  <si>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</si>
  <si>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</si>
  <si>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</si>
  <si>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</si>
  <si>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</si>
  <si>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</si>
  <si>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</si>
  <si>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</si>
  <si>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</si>
  <si>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</si>
  <si>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</si>
  <si>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</si>
  <si>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</si>
  <si>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</si>
  <si>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</si>
  <si>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</si>
  <si>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</si>
  <si>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</si>
  <si>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</si>
  <si>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</si>
  <si>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</si>
  <si>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</si>
  <si>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</si>
  <si>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</si>
  <si>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</si>
  <si>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</si>
  <si>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</si>
  <si>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</si>
  <si>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</si>
  <si>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</si>
  <si>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</si>
  <si>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</si>
  <si>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</si>
  <si>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</si>
  <si>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</si>
  <si>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</si>
  <si>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</si>
  <si>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</si>
  <si>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</si>
  <si>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</si>
  <si>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</si>
  <si>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</si>
  <si>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</si>
  <si>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</si>
  <si>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</si>
  <si>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</si>
  <si>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</si>
  <si>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</si>
  <si>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</si>
  <si>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</si>
  <si>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</si>
  <si>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</si>
  <si>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</si>
  <si>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</si>
  <si>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</si>
  <si>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</si>
  <si>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</si>
  <si>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</si>
  <si>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</si>
  <si>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</si>
  <si>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</si>
  <si>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</si>
  <si>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</si>
  <si>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</si>
  <si>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</si>
  <si>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</si>
  <si>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</si>
  <si>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</si>
  <si>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</si>
  <si>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</si>
  <si>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</si>
  <si>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</si>
  <si>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</si>
  <si>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</si>
  <si>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</si>
  <si>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</si>
  <si>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</si>
  <si>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</si>
  <si>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</si>
  <si>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</si>
  <si>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</si>
  <si>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</si>
  <si>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</si>
  <si>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</si>
  <si>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</si>
  <si>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</si>
  <si>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</si>
  <si>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</si>
  <si>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</si>
  <si>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</si>
  <si>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</si>
  <si>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</si>
  <si>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</si>
  <si>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</si>
  <si>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</si>
  <si>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</si>
  <si>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</si>
  <si>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</si>
  <si>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</si>
  <si>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</si>
  <si>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</si>
  <si>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</si>
  <si>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</si>
  <si>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</si>
  <si>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</si>
  <si>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</si>
  <si>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</si>
  <si>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</si>
  <si>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</si>
  <si>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</si>
  <si>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</si>
  <si>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</si>
  <si>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</si>
  <si>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</si>
  <si>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</si>
  <si>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</si>
  <si>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</si>
  <si>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</si>
  <si>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</si>
  <si>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</si>
  <si>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</si>
  <si>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</si>
  <si>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</si>
  <si>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</si>
  <si>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</si>
  <si>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</si>
  <si>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</si>
  <si>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</si>
  <si>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</si>
  <si>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</si>
  <si>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</si>
  <si>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</si>
  <si>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</si>
  <si>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</si>
  <si>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</si>
  <si>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</si>
  <si>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</si>
  <si>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</si>
  <si>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</si>
  <si>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</si>
  <si>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</si>
  <si>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</si>
  <si>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</si>
  <si>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</si>
  <si>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</si>
  <si>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</si>
  <si>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</si>
  <si>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</si>
  <si>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</si>
  <si>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</si>
  <si>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</si>
  <si>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</si>
  <si>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</si>
  <si>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</si>
  <si>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</si>
  <si>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</si>
  <si>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</si>
  <si>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</si>
  <si>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</si>
  <si>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</si>
  <si>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</si>
  <si>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</si>
  <si>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</si>
  <si>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</si>
  <si>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</si>
  <si>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</si>
  <si>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</si>
  <si>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</si>
  <si>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</si>
  <si>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</si>
  <si>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</si>
  <si>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</si>
  <si>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</si>
  <si>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</si>
  <si>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</si>
  <si>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</si>
  <si>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</si>
  <si>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</si>
  <si>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</si>
  <si>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</si>
  <si>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</si>
  <si>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</si>
  <si>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</si>
  <si>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</si>
  <si>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</si>
  <si>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</si>
  <si>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</si>
  <si>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</si>
  <si>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</si>
  <si>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</si>
  <si>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</si>
  <si>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</si>
  <si>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</si>
  <si>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</si>
  <si>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</si>
  <si>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</si>
  <si>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</si>
  <si>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</si>
  <si>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</si>
  <si>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</si>
  <si>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</si>
  <si>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</si>
  <si>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</si>
  <si>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</si>
  <si>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</si>
  <si>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</si>
  <si>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</si>
  <si>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</si>
  <si>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</si>
  <si>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</si>
  <si>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</si>
  <si>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</si>
  <si>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</si>
  <si>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</si>
  <si>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</si>
  <si>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</si>
  <si>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</si>
  <si>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</si>
  <si>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</si>
  <si>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</si>
  <si>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</si>
  <si>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</si>
  <si>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</si>
  <si>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</si>
  <si>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</si>
  <si>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</si>
  <si>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</si>
  <si>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</si>
  <si>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</si>
  <si>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</si>
  <si>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</si>
  <si>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</si>
  <si>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</si>
  <si>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</si>
  <si>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</si>
  <si>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</si>
  <si>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</si>
  <si>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</si>
  <si>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</si>
  <si>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</si>
  <si>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</si>
  <si>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</si>
  <si>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</si>
  <si>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</si>
  <si>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</si>
  <si>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</si>
  <si>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</si>
  <si>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</si>
  <si>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</si>
  <si>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</si>
  <si>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</si>
  <si>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</si>
  <si>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</si>
  <si>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</si>
  <si>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</si>
  <si>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</si>
  <si>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</si>
  <si>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</si>
  <si>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</si>
  <si>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</si>
  <si>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</si>
  <si>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</si>
  <si>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</si>
  <si>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</si>
  <si>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</si>
  <si>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</si>
  <si>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</si>
  <si>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</si>
  <si>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</si>
  <si>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</si>
  <si>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</si>
  <si>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</si>
  <si>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</si>
  <si>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</si>
  <si>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</si>
  <si>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</si>
  <si>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</si>
  <si>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</si>
  <si>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</si>
  <si>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</si>
  <si>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</si>
  <si>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</si>
  <si>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</si>
  <si>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</si>
  <si>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</si>
  <si>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</si>
  <si>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</si>
  <si>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</si>
  <si>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</si>
  <si>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</si>
  <si>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</si>
  <si>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</si>
  <si>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</si>
  <si>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</si>
  <si>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</si>
  <si>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</si>
  <si>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</si>
  <si>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</si>
  <si>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</si>
  <si>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</si>
  <si>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</si>
  <si>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</si>
  <si>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</si>
  <si>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</si>
  <si>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</si>
  <si>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</si>
  <si>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</si>
  <si>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</si>
  <si>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</si>
  <si>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</si>
  <si>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</si>
  <si>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</si>
  <si>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</si>
  <si>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</si>
  <si>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</si>
  <si>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</si>
  <si>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</si>
  <si>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</si>
  <si>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</si>
  <si>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</si>
  <si>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</si>
  <si>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</si>
  <si>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</si>
  <si>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</si>
  <si>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</si>
  <si>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</si>
  <si>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</si>
  <si>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</si>
  <si>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</si>
  <si>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</si>
  <si>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</si>
  <si>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</si>
  <si>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</si>
  <si>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</si>
  <si>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</si>
  <si>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</si>
  <si>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</si>
  <si>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</si>
  <si>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</si>
  <si>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</si>
  <si>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</si>
  <si>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</si>
  <si>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</si>
  <si>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</si>
  <si>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</si>
  <si>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</si>
  <si>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</si>
  <si>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</si>
  <si>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</si>
  <si>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</si>
  <si>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</si>
  <si>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</si>
  <si>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</si>
  <si>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</si>
  <si>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</si>
  <si>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</si>
  <si>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</si>
  <si>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</si>
  <si>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</si>
  <si>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</si>
  <si>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</si>
  <si>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</si>
  <si>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</si>
  <si>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</si>
  <si>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</si>
  <si>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</si>
  <si>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</si>
  <si>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</si>
  <si>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</si>
  <si>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</si>
  <si>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</si>
  <si>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</si>
  <si>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</si>
  <si>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</si>
  <si>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</si>
  <si>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</si>
  <si>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</si>
  <si>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</si>
  <si>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</si>
  <si>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</si>
  <si>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</si>
  <si>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</si>
  <si>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</si>
  <si>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</si>
  <si>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</si>
  <si>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</si>
  <si>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</si>
  <si>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</si>
  <si>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</si>
  <si>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</si>
  <si>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</si>
  <si>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</si>
  <si>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</si>
  <si>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</si>
  <si>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</si>
  <si>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</si>
  <si>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</si>
  <si>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</si>
  <si>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</si>
  <si>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</si>
  <si>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</si>
  <si>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</si>
  <si>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</si>
  <si>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</si>
  <si>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</si>
  <si>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</si>
  <si>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</si>
  <si>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</si>
  <si>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</si>
  <si>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</si>
  <si>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</si>
  <si>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</si>
  <si>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</si>
  <si>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</si>
  <si>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</si>
  <si>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</si>
  <si>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</si>
  <si>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</si>
  <si>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</si>
  <si>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</si>
  <si>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</si>
  <si>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</si>
  <si>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</si>
  <si>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</si>
  <si>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</si>
  <si>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</si>
  <si>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</si>
  <si>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</si>
  <si>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</si>
  <si>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</si>
  <si>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</si>
  <si>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</si>
  <si>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</si>
  <si>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</si>
  <si>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</si>
  <si>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</si>
  <si>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</si>
  <si>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</si>
  <si>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</si>
  <si>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</si>
  <si>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</si>
  <si>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</si>
  <si>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</si>
  <si>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</si>
  <si>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</si>
  <si>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</si>
  <si>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</si>
  <si>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</si>
  <si>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</si>
  <si>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</si>
  <si>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</si>
  <si>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</si>
  <si>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</si>
  <si>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</si>
  <si>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</si>
  <si>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</si>
  <si>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</si>
  <si>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</si>
  <si>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</si>
  <si>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</si>
  <si>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</si>
  <si>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</si>
  <si>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</si>
  <si>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</si>
  <si>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</si>
  <si>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</si>
  <si>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</si>
  <si>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</si>
  <si>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</si>
  <si>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</si>
  <si>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</si>
  <si>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</si>
  <si>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</si>
  <si>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</si>
  <si>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</si>
  <si>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</si>
  <si>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</si>
  <si>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</si>
  <si>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</si>
  <si>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</si>
  <si>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</si>
  <si>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</si>
  <si>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</si>
  <si>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</si>
  <si>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</si>
  <si>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</si>
  <si>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</si>
  <si>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</si>
  <si>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</si>
  <si>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</si>
  <si>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</si>
  <si>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</si>
  <si>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</si>
  <si>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</si>
  <si>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</si>
  <si>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</si>
  <si>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</si>
  <si>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</si>
  <si>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</si>
  <si>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</si>
  <si>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</si>
  <si>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</si>
  <si>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</si>
  <si>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</si>
  <si>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</si>
  <si>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</si>
  <si>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</si>
  <si>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</si>
  <si>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</si>
  <si>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</si>
  <si>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</si>
  <si>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</si>
  <si>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</si>
  <si>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</si>
  <si>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</si>
  <si>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</si>
  <si>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</si>
  <si>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</si>
  <si>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</si>
  <si>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</si>
  <si>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</si>
  <si>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</si>
  <si>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</si>
  <si>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</si>
  <si>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</si>
  <si>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</si>
  <si>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</si>
  <si>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</si>
  <si>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</si>
  <si>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</si>
  <si>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</si>
  <si>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</si>
  <si>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</si>
  <si>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</si>
  <si>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</si>
  <si>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</si>
  <si>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</si>
  <si>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</si>
  <si>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</si>
  <si>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</si>
  <si>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</si>
  <si>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</si>
  <si>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</si>
  <si>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</si>
  <si>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</si>
  <si>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</si>
  <si>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</si>
  <si>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</si>
  <si>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</si>
  <si>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</si>
  <si>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</si>
  <si>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</si>
  <si>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</si>
  <si>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</si>
  <si>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</si>
  <si>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</si>
  <si>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</si>
  <si>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</si>
  <si>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</si>
  <si>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</si>
  <si>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</si>
  <si>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</si>
  <si>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</si>
  <si>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</si>
  <si>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</si>
  <si>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</si>
  <si>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</si>
  <si>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</si>
  <si>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</si>
  <si>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</si>
  <si>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</si>
  <si>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</si>
  <si>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</si>
  <si>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</si>
  <si>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</si>
  <si>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</si>
  <si>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</si>
  <si>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</si>
  <si>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</si>
  <si>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</si>
  <si>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</si>
  <si>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</si>
  <si>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</si>
  <si>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</si>
  <si>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</si>
  <si>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</si>
  <si>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</si>
  <si>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</si>
  <si>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</si>
  <si>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</si>
  <si>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</si>
  <si>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</si>
  <si>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</si>
  <si>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</si>
  <si>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</si>
  <si>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</si>
  <si>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</si>
  <si>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</si>
  <si>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</si>
  <si>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</si>
  <si>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</si>
  <si>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</si>
  <si>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</si>
  <si>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</si>
  <si>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</si>
  <si>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</si>
  <si>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</si>
  <si>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</si>
  <si>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</si>
  <si>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</si>
  <si>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</si>
  <si>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</si>
  <si>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</si>
  <si>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</si>
  <si>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</si>
  <si>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</si>
  <si>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</si>
  <si>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</si>
  <si>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</si>
  <si>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</si>
  <si>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</si>
  <si>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</si>
  <si>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</si>
  <si>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</si>
  <si>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</si>
  <si>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</si>
  <si>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</si>
  <si>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</si>
  <si>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</si>
  <si>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</si>
  <si>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</si>
  <si>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</si>
  <si>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</si>
  <si>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</si>
  <si>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</si>
  <si>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</si>
  <si>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</si>
  <si>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</si>
  <si>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</si>
  <si>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</si>
  <si>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</si>
  <si>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</si>
  <si>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</si>
  <si>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</si>
  <si>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</si>
  <si>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</si>
  <si>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</si>
  <si>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</si>
  <si>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</si>
  <si>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</si>
  <si>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</si>
  <si>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</si>
  <si>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</si>
  <si>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</si>
  <si>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</si>
  <si>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</si>
  <si>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</si>
  <si>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</si>
  <si>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</si>
  <si>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</si>
  <si>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</si>
  <si>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</si>
  <si>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</si>
  <si>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</si>
  <si>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</si>
  <si>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</si>
  <si>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</si>
  <si>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</si>
  <si>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</si>
  <si>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</si>
  <si>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</si>
  <si>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</si>
  <si>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</si>
  <si>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</si>
  <si>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</si>
  <si>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</si>
  <si>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</si>
  <si>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</si>
  <si>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</si>
  <si>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</si>
  <si>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</si>
  <si>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</si>
  <si>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</si>
  <si>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</si>
  <si>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</si>
  <si>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</si>
  <si>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</si>
  <si>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</si>
  <si>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</si>
  <si>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</si>
  <si>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</si>
  <si>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</si>
  <si>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</si>
  <si>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</si>
  <si>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</si>
  <si>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</si>
  <si>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</si>
  <si>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</si>
  <si>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</si>
  <si>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</si>
  <si>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</si>
  <si>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</si>
  <si>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</si>
  <si>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</si>
  <si>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</si>
  <si>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</si>
  <si>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</si>
  <si>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</si>
  <si>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</si>
  <si>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</si>
  <si>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</si>
  <si>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</si>
  <si>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</si>
  <si>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</si>
  <si>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</si>
  <si>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</si>
  <si>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</si>
  <si>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</si>
  <si>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</si>
  <si>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</si>
  <si>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</si>
  <si>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</si>
  <si>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</si>
  <si>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</si>
  <si>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</si>
  <si>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</si>
  <si>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</si>
  <si>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</si>
  <si>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</si>
  <si>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</si>
  <si>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</si>
  <si>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</si>
  <si>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</si>
  <si>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</si>
  <si>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</si>
  <si>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</si>
  <si>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</si>
  <si>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</si>
  <si>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</si>
  <si>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</si>
  <si>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</si>
  <si>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</si>
  <si>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</si>
  <si>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</si>
  <si>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</si>
  <si>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</si>
  <si>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</si>
  <si>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</si>
  <si>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</si>
  <si>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</si>
  <si>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</si>
  <si>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</si>
  <si>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</si>
  <si>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</si>
  <si>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</si>
  <si>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</si>
  <si>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</si>
  <si>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</si>
  <si>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</si>
  <si>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</si>
  <si>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</si>
  <si>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</si>
  <si>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</si>
  <si>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</si>
  <si>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</si>
  <si>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</si>
  <si>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</si>
  <si>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</si>
  <si>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</si>
  <si>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</si>
  <si>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</si>
  <si>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</si>
  <si>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</si>
  <si>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</si>
  <si>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</si>
  <si>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</si>
  <si>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</si>
  <si>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</si>
  <si>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</si>
  <si>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</si>
  <si>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</si>
  <si>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</si>
  <si>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</si>
  <si>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</si>
  <si>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</si>
  <si>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</si>
  <si>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</si>
  <si>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</si>
  <si>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</si>
  <si>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</si>
  <si>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</si>
  <si>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</si>
  <si>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</si>
  <si>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</si>
  <si>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</si>
  <si>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</si>
  <si>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</si>
  <si>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</si>
  <si>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</si>
  <si>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</si>
  <si>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</si>
  <si>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</si>
  <si>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</si>
  <si>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</si>
  <si>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</si>
  <si>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</si>
  <si>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</si>
  <si>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</si>
  <si>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</si>
  <si>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</si>
  <si>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</si>
  <si>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</si>
  <si>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</si>
  <si>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</si>
  <si>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</si>
  <si>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</si>
  <si>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</si>
  <si>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</si>
  <si>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</si>
  <si>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</si>
  <si>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</si>
  <si>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</si>
  <si>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</si>
  <si>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</si>
  <si>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</si>
  <si>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</si>
  <si>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</si>
  <si>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</si>
  <si>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</si>
  <si>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</si>
  <si>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</si>
  <si>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</si>
  <si>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</si>
  <si>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</si>
  <si>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</si>
  <si>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</si>
  <si>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</si>
  <si>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</si>
  <si>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</si>
  <si>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</si>
  <si>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</si>
  <si>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</si>
  <si>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</si>
  <si>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</si>
  <si>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</si>
  <si>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</si>
  <si>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</si>
  <si>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</si>
  <si>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</si>
  <si>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</si>
  <si>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</si>
  <si>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</si>
  <si>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</si>
  <si>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</si>
  <si>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</si>
  <si>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</si>
  <si>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</si>
  <si>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</si>
  <si>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</si>
  <si>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</si>
  <si>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</si>
  <si>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</si>
  <si>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</si>
  <si>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</si>
  <si>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</si>
  <si>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</si>
  <si>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</si>
  <si>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</si>
  <si>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</si>
  <si>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</si>
  <si>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</si>
  <si>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</si>
  <si>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</si>
  <si>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</si>
  <si>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</si>
  <si>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</si>
  <si>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</si>
  <si>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</si>
  <si>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</si>
  <si>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</si>
  <si>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</si>
  <si>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</si>
  <si>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</si>
  <si>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</si>
  <si>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</si>
  <si>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</si>
  <si>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</si>
  <si>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</si>
  <si>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</si>
  <si>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</si>
  <si>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</si>
  <si>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</si>
  <si>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</si>
  <si>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</si>
  <si>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</si>
  <si>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</si>
  <si>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</si>
  <si>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</si>
  <si>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</si>
  <si>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</si>
  <si>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</si>
  <si>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</si>
  <si>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</si>
  <si>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</si>
  <si>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</si>
  <si>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</si>
  <si>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</si>
  <si>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</si>
  <si>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</si>
  <si>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</si>
  <si>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</si>
  <si>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</si>
  <si>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</si>
  <si>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</si>
  <si>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</si>
  <si>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</si>
  <si>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</si>
  <si>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</si>
  <si>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</si>
  <si>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</si>
  <si>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</si>
  <si>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</si>
  <si>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</si>
  <si>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</si>
  <si>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</si>
  <si>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</si>
  <si>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</si>
  <si>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</si>
  <si>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</si>
  <si>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</si>
  <si>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</si>
  <si>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</si>
  <si>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</si>
  <si>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</si>
  <si>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</si>
  <si>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</si>
  <si>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</si>
  <si>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</si>
  <si>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</si>
  <si>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</si>
  <si>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</si>
  <si>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</si>
  <si>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</si>
  <si>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</si>
  <si>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</si>
  <si>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</si>
  <si>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</si>
  <si>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</si>
  <si>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</si>
  <si>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</si>
  <si>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</si>
  <si>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</si>
  <si>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</si>
  <si>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</si>
  <si>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</si>
  <si>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</si>
  <si>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</si>
  <si>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</si>
  <si>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</si>
  <si>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</si>
  <si>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</si>
  <si>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</si>
  <si>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</si>
  <si>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</si>
  <si>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</si>
  <si>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</si>
  <si>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</si>
  <si>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</si>
  <si>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</si>
  <si>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</si>
  <si>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</si>
  <si>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</si>
  <si>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</si>
  <si>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</si>
  <si>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</si>
  <si>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</si>
  <si>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</si>
  <si>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</si>
  <si>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</si>
  <si>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</si>
  <si>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</si>
  <si>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</si>
  <si>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</si>
  <si>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</si>
  <si>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</si>
  <si>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</si>
  <si>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</si>
  <si>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</si>
  <si>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</si>
  <si>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</si>
  <si>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</si>
  <si>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</si>
  <si>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</si>
  <si>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</si>
  <si>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</si>
  <si>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</si>
  <si>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</si>
  <si>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</si>
  <si>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</si>
  <si>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</si>
  <si>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</si>
  <si>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</si>
  <si>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</si>
  <si>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</si>
  <si>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</si>
  <si>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</si>
  <si>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</si>
  <si>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</si>
  <si>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</si>
  <si>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</si>
  <si>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</si>
  <si>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</si>
  <si>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</si>
  <si>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</si>
  <si>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</si>
  <si>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</si>
  <si>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</si>
  <si>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</si>
  <si>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</si>
  <si>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</si>
  <si>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</si>
  <si>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</si>
  <si>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</si>
  <si>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</si>
  <si>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</si>
  <si>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</si>
  <si>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</si>
  <si>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</si>
  <si>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</si>
  <si>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</si>
  <si>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</si>
  <si>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</si>
  <si>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</si>
  <si>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</si>
  <si>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</si>
  <si>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</si>
  <si>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</si>
  <si>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</si>
  <si>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</si>
  <si>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</si>
  <si>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</si>
  <si>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</si>
  <si>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</si>
  <si>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</si>
  <si>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</si>
  <si>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</si>
  <si>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</si>
  <si>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</si>
  <si>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</si>
  <si>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</si>
  <si>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</si>
  <si>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</si>
  <si>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</si>
  <si>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</si>
  <si>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</si>
  <si>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</si>
  <si>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</si>
  <si>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</si>
  <si>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</si>
  <si>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</si>
  <si>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</si>
  <si>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</si>
  <si>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</si>
  <si>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</si>
  <si>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</si>
  <si>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</si>
  <si>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</si>
  <si>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</si>
  <si>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</si>
  <si>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</si>
  <si>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</si>
  <si>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</si>
  <si>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</si>
  <si>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</si>
  <si>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</si>
  <si>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</si>
  <si>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</si>
  <si>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</si>
  <si>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</si>
  <si>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</si>
  <si>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</si>
  <si>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</si>
  <si>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</si>
  <si>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</si>
  <si>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</si>
  <si>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</si>
  <si>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</si>
  <si>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</si>
  <si>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</si>
  <si>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</si>
  <si>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</si>
  <si>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</si>
  <si>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</si>
  <si>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</si>
  <si>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</si>
  <si>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</si>
  <si>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</si>
  <si>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</si>
  <si>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</si>
  <si>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</si>
  <si>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</si>
  <si>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</si>
  <si>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</si>
  <si>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</si>
  <si>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</si>
  <si>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</si>
  <si>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</si>
  <si>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</si>
  <si>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</si>
  <si>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</si>
  <si>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</si>
  <si>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</si>
  <si>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</si>
  <si>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</si>
  <si>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</si>
  <si>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</si>
  <si>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</si>
  <si>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</si>
  <si>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</si>
  <si>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</si>
  <si>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</si>
  <si>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</si>
  <si>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</si>
  <si>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</si>
  <si>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</si>
  <si>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</si>
  <si>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</si>
  <si>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</si>
  <si>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</si>
  <si>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</si>
  <si>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</si>
  <si>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</si>
  <si>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</si>
  <si>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</si>
  <si>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</si>
  <si>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</si>
  <si>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</si>
  <si>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</si>
  <si>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</si>
  <si>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</si>
  <si>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</si>
  <si>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</si>
  <si>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</si>
  <si>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</si>
  <si>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</si>
  <si>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</si>
  <si>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</si>
  <si>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</si>
  <si>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</si>
  <si>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</si>
  <si>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</si>
  <si>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</si>
  <si>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</si>
  <si>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</si>
  <si>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</si>
  <si>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</si>
  <si>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</si>
  <si>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</si>
  <si>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</si>
  <si>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</si>
  <si>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</si>
  <si>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</si>
  <si>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</si>
  <si>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</si>
  <si>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</si>
  <si>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</si>
  <si>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</si>
  <si>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</si>
  <si>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</si>
  <si>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</si>
  <si>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</si>
  <si>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</si>
  <si>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</si>
  <si>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</si>
  <si>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</si>
  <si>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</si>
  <si>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</si>
  <si>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</si>
  <si>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</si>
  <si>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</si>
  <si>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</si>
  <si>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</si>
  <si>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</si>
  <si>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</si>
  <si>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</si>
  <si>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</si>
  <si>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</si>
  <si>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</si>
  <si>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</si>
  <si>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</si>
  <si>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</si>
  <si>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</si>
  <si>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</si>
  <si>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</si>
  <si>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</si>
  <si>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</si>
  <si>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</si>
  <si>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</si>
  <si>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</si>
  <si>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</si>
  <si>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</si>
  <si>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</si>
  <si>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</si>
  <si>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</si>
  <si>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</si>
  <si>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</si>
  <si>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</si>
  <si>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</si>
  <si>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</si>
  <si>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</si>
  <si>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</si>
  <si>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</si>
  <si>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</si>
  <si>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</si>
  <si>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</si>
  <si>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</si>
  <si>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</si>
  <si>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</si>
  <si>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</si>
  <si>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</si>
  <si>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</si>
  <si>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</si>
  <si>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</si>
  <si>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</si>
  <si>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</si>
  <si>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</si>
  <si>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</si>
  <si>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</si>
  <si>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</si>
  <si>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</si>
  <si>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</si>
  <si>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</si>
  <si>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</si>
  <si>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</si>
  <si>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</si>
  <si>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</si>
  <si>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</si>
  <si>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</si>
  <si>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</si>
  <si>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</si>
  <si>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</si>
  <si>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</si>
  <si>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</si>
  <si>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</si>
  <si>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</si>
  <si>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</si>
  <si>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</si>
  <si>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</si>
  <si>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</si>
  <si>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</si>
  <si>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</si>
  <si>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</si>
  <si>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</si>
  <si>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</si>
  <si>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</si>
  <si>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</si>
  <si>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</si>
  <si>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</si>
  <si>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</si>
  <si>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</si>
  <si>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</si>
  <si>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</si>
  <si>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</si>
  <si>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</si>
  <si>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</si>
  <si>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</si>
  <si>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</si>
  <si>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</si>
  <si>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</si>
  <si>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</si>
  <si>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</si>
  <si>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</si>
  <si>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</si>
  <si>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</si>
  <si>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</si>
  <si>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</si>
  <si>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</si>
  <si>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</si>
  <si>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</si>
  <si>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</si>
  <si>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</si>
  <si>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</si>
  <si>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</si>
  <si>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</si>
  <si>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</si>
  <si>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</si>
  <si>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</si>
  <si>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</si>
  <si>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</si>
  <si>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</si>
  <si>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</si>
  <si>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</si>
  <si>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</si>
  <si>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</si>
  <si>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</si>
  <si>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</si>
  <si>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</si>
  <si>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</si>
  <si>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</si>
  <si>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</si>
  <si>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</si>
  <si>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</si>
  <si>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</si>
  <si>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</si>
  <si>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</si>
  <si>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</si>
  <si>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</si>
  <si>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</si>
  <si>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</si>
  <si>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</si>
  <si>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</si>
  <si>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</si>
  <si>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</si>
  <si>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</si>
  <si>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</si>
  <si>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</si>
  <si>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</si>
  <si>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</si>
  <si>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</si>
  <si>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</si>
  <si>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</si>
  <si>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</si>
  <si>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</si>
  <si>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</si>
  <si>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</si>
  <si>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</si>
  <si>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</si>
  <si>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</si>
  <si>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</si>
  <si>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</si>
  <si>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</si>
  <si>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</si>
  <si>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</si>
  <si>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</si>
  <si>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</si>
  <si>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</si>
  <si>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</si>
  <si>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</si>
  <si>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</si>
  <si>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</si>
  <si>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</si>
  <si>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</si>
  <si>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</si>
  <si>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</si>
  <si>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</si>
  <si>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</si>
  <si>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</si>
  <si>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</si>
  <si>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</si>
  <si>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</si>
  <si>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</si>
  <si>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</si>
  <si>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</si>
  <si>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</si>
  <si>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</si>
  <si>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</si>
  <si>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</si>
  <si>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</si>
  <si>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</si>
  <si>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</si>
  <si>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</si>
  <si>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</si>
  <si>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</si>
  <si>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</si>
  <si>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</si>
  <si>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</si>
  <si>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</si>
  <si>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</si>
  <si>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</si>
  <si>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</si>
  <si>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</si>
  <si>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</si>
  <si>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</si>
  <si>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</si>
  <si>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</si>
  <si>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</si>
  <si>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</si>
  <si>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</si>
  <si>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</si>
  <si>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</si>
  <si>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</si>
  <si>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</si>
  <si>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</si>
  <si>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</si>
  <si>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</si>
  <si>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</si>
  <si>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</si>
  <si>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</si>
  <si>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</si>
  <si>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</si>
  <si>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</si>
  <si>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</si>
  <si>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</si>
  <si>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</si>
  <si>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</si>
  <si>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</si>
  <si>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</si>
  <si>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</si>
  <si>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</si>
  <si>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</si>
  <si>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</si>
  <si>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</si>
  <si>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</si>
  <si>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</si>
  <si>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</si>
  <si>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</si>
  <si>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</si>
  <si>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</si>
  <si>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</si>
  <si>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</si>
  <si>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</si>
  <si>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</si>
  <si>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</si>
  <si>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</si>
  <si>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</si>
  <si>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</si>
  <si>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</si>
  <si>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</si>
  <si>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</si>
  <si>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</si>
  <si>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</si>
  <si>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</si>
  <si>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</si>
  <si>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</si>
  <si>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</si>
  <si>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</si>
  <si>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</si>
  <si>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</si>
  <si>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</si>
  <si>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</si>
  <si>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</si>
  <si>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</si>
  <si>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</si>
  <si>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</si>
  <si>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</si>
  <si>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</si>
  <si>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</si>
  <si>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</si>
  <si>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</si>
  <si>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</si>
  <si>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</si>
  <si>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</si>
  <si>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</si>
  <si>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</si>
  <si>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</si>
  <si>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</si>
  <si>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</si>
  <si>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</si>
  <si>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</si>
  <si>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</si>
  <si>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</si>
  <si>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</si>
  <si>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</si>
  <si>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</si>
  <si>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</si>
  <si>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</si>
  <si>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</si>
  <si>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</si>
  <si>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</si>
  <si>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</si>
  <si>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</si>
  <si>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</si>
  <si>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</si>
  <si>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</si>
  <si>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</si>
  <si>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</si>
  <si>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</si>
  <si>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</si>
  <si>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</si>
  <si>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</si>
  <si>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</si>
  <si>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</si>
  <si>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</si>
  <si>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</si>
  <si>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</si>
  <si>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</si>
  <si>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</si>
  <si>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</si>
  <si>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</si>
  <si>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</si>
  <si>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</si>
  <si>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</si>
  <si>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</si>
  <si>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</si>
  <si>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</si>
  <si>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</si>
  <si>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</si>
  <si>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</si>
  <si>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</si>
  <si>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</si>
  <si>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</si>
  <si>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</si>
  <si>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</si>
  <si>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</si>
  <si>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</si>
  <si>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</si>
  <si>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</si>
  <si>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</si>
  <si>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</si>
  <si>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</si>
  <si>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</si>
  <si>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</si>
  <si>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</si>
  <si>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</si>
  <si>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</si>
  <si>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</si>
  <si>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</si>
  <si>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</si>
  <si>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</si>
  <si>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</si>
  <si>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</si>
  <si>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</si>
  <si>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</si>
  <si>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</si>
  <si>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</si>
  <si>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</si>
  <si>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</si>
  <si>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</si>
  <si>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</si>
  <si>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</si>
  <si>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</si>
  <si>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</si>
  <si>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</si>
  <si>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</si>
  <si>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</si>
  <si>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</si>
  <si>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</si>
  <si>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</si>
  <si>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</si>
  <si>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</si>
  <si>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</si>
  <si>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</si>
  <si>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</si>
  <si>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</si>
  <si>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</si>
  <si>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</si>
  <si>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</si>
  <si>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</si>
  <si>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</si>
  <si>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</si>
  <si>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</si>
  <si>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</si>
  <si>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</si>
  <si>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</si>
  <si>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</si>
  <si>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</si>
  <si>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</si>
  <si>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</si>
  <si>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</si>
  <si>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</si>
  <si>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</si>
  <si>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</si>
  <si>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</si>
  <si>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</si>
  <si>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</si>
  <si>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</si>
  <si>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</si>
  <si>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</si>
  <si>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</si>
  <si>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</si>
  <si>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</si>
  <si>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</si>
  <si>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</si>
  <si>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</si>
  <si>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</si>
  <si>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</si>
  <si>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</si>
  <si>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</si>
  <si>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</si>
  <si>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</si>
  <si>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</si>
  <si>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</si>
  <si>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</si>
  <si>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</si>
  <si>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</si>
  <si>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</si>
  <si>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</si>
  <si>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</si>
  <si>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</si>
  <si>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</si>
  <si>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</si>
  <si>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</si>
  <si>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</si>
  <si>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</si>
  <si>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</si>
  <si>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</si>
  <si>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</si>
  <si>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</si>
  <si>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</si>
  <si>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</si>
  <si>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</si>
  <si>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</si>
  <si>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</si>
  <si>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</si>
  <si>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</si>
  <si>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</si>
  <si>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</si>
  <si>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</si>
  <si>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</si>
  <si>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</si>
  <si>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</si>
  <si>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</si>
  <si>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</si>
  <si>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</si>
  <si>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</si>
  <si>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</si>
  <si>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</si>
  <si>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</si>
  <si>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</si>
  <si>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</si>
  <si>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</si>
  <si>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</si>
  <si>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</si>
  <si>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</si>
  <si>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</si>
  <si>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</si>
  <si>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</si>
  <si>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</si>
  <si>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</si>
  <si>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</si>
  <si>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</si>
  <si>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</si>
  <si>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</si>
  <si>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</si>
  <si>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</si>
  <si>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</si>
  <si>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</si>
  <si>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</si>
  <si>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</si>
  <si>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</si>
  <si>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</si>
  <si>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</si>
  <si>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</si>
  <si>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</si>
  <si>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</si>
  <si>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</si>
  <si>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</si>
  <si>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</si>
  <si>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</si>
  <si>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</si>
  <si>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</si>
  <si>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</si>
  <si>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</si>
  <si>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</si>
  <si>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</si>
  <si>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</si>
  <si>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</si>
  <si>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</si>
  <si>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</si>
  <si>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</si>
  <si>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</si>
  <si>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</si>
  <si>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</si>
  <si>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</si>
  <si>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</si>
  <si>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</si>
  <si>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</si>
  <si>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</si>
  <si>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</si>
  <si>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</si>
  <si>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</si>
  <si>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</si>
  <si>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</si>
  <si>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</si>
  <si>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</si>
  <si>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</si>
  <si>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</si>
  <si>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</si>
  <si>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</si>
  <si>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</si>
  <si>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</si>
  <si>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</si>
  <si>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</si>
  <si>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</si>
  <si>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</si>
  <si>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</si>
  <si>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</si>
  <si>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</si>
  <si>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</si>
  <si>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</si>
  <si>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</si>
  <si>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</si>
  <si>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</si>
  <si>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</si>
  <si>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</si>
  <si>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</si>
  <si>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</si>
  <si>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</si>
  <si>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</si>
  <si>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</si>
  <si>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</si>
  <si>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</si>
  <si>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</si>
  <si>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</si>
  <si>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</si>
  <si>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</si>
  <si>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</si>
  <si>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</si>
  <si>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</si>
  <si>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</si>
  <si>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</si>
  <si>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</si>
  <si>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</si>
  <si>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</si>
  <si>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</si>
  <si>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</si>
  <si>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</si>
  <si>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</si>
  <si>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</si>
  <si>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</si>
  <si>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</si>
  <si>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</si>
  <si>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</si>
  <si>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</si>
  <si>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</si>
  <si>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</si>
  <si>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</si>
  <si>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</si>
  <si>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</si>
  <si>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</si>
  <si>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</si>
  <si>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</si>
  <si>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</si>
  <si>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</si>
  <si>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</si>
  <si>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</si>
  <si>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</si>
  <si>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</si>
  <si>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</si>
  <si>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</si>
  <si>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</si>
  <si>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</si>
  <si>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</si>
  <si>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</si>
  <si>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</si>
  <si>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</si>
  <si>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</si>
  <si>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</si>
  <si>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</si>
  <si>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</si>
  <si>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</si>
  <si>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</si>
  <si>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</si>
  <si>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</si>
  <si>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</si>
  <si>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</si>
  <si>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</si>
  <si>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</si>
  <si>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</si>
  <si>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</si>
  <si>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</si>
  <si>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</si>
  <si>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</si>
  <si>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</si>
  <si>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</si>
  <si>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</si>
  <si>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</si>
  <si>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</si>
  <si>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</si>
  <si>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</si>
  <si>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</si>
  <si>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</si>
  <si>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</si>
  <si>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</si>
  <si>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</si>
  <si>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</si>
  <si>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</si>
  <si>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</si>
  <si>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</si>
  <si>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</si>
  <si>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</si>
  <si>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</si>
  <si>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</si>
  <si>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</si>
  <si>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</si>
  <si>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</si>
  <si>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</si>
  <si>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</si>
  <si>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</si>
  <si>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</si>
  <si>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</si>
  <si>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</si>
  <si>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</si>
  <si>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</si>
  <si>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</si>
  <si>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</si>
  <si>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</si>
  <si>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</si>
  <si>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</si>
  <si>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</si>
  <si>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</si>
  <si>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</si>
  <si>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</si>
  <si>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</si>
  <si>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</si>
  <si>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</si>
  <si>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</si>
  <si>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</si>
  <si>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</si>
  <si>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</si>
  <si>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</si>
  <si>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</si>
  <si>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</si>
  <si>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</si>
  <si>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</si>
  <si>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</si>
  <si>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</si>
  <si>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</si>
  <si>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</si>
  <si>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</si>
  <si>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</si>
  <si>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</si>
  <si>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</si>
  <si>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</si>
  <si>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</si>
  <si>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</si>
  <si>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</si>
  <si>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</si>
  <si>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</si>
  <si>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</si>
  <si>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</si>
  <si>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</si>
  <si>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</si>
  <si>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</si>
  <si>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</si>
  <si>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</si>
  <si>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</si>
  <si>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</si>
  <si>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</si>
  <si>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</si>
  <si>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</si>
  <si>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</si>
  <si>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</si>
  <si>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</si>
  <si>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</si>
  <si>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</si>
  <si>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</si>
  <si>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</si>
  <si>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</si>
  <si>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</si>
  <si>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</si>
  <si>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</si>
  <si>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</si>
  <si>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</si>
  <si>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</si>
  <si>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</si>
  <si>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</si>
  <si>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</si>
  <si>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</si>
  <si>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</si>
  <si>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</si>
  <si>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</si>
  <si>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</si>
  <si>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</si>
  <si>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</si>
  <si>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</si>
  <si>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</si>
  <si>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</si>
  <si>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</si>
  <si>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</si>
  <si>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</si>
  <si>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</si>
  <si>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</si>
  <si>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</si>
  <si>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</si>
  <si>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</si>
  <si>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</si>
  <si>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</si>
  <si>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</si>
  <si>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</si>
  <si>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</si>
  <si>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</si>
  <si>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</si>
  <si>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</si>
  <si>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</si>
  <si>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</si>
  <si>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</si>
  <si>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</si>
  <si>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</si>
  <si>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</si>
  <si>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</si>
  <si>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</si>
  <si>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</si>
  <si>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</si>
  <si>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</si>
  <si>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</si>
  <si>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</si>
  <si>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</si>
  <si>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</si>
  <si>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</si>
  <si>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</si>
  <si>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</si>
  <si>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</si>
  <si>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</si>
  <si>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</si>
  <si>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</si>
  <si>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</si>
  <si>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</si>
  <si>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</si>
  <si>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</si>
  <si>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</si>
  <si>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</si>
  <si>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</si>
  <si>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</si>
  <si>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</si>
  <si>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</si>
  <si>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</si>
  <si>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</si>
  <si>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</si>
  <si>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</si>
  <si>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</si>
  <si>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</si>
  <si>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</si>
  <si>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</si>
  <si>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</si>
  <si>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</si>
  <si>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</si>
  <si>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</si>
  <si>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</si>
  <si>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</si>
  <si>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</si>
  <si>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</si>
  <si>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</si>
  <si>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</si>
  <si>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</si>
  <si>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</si>
  <si>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</si>
  <si>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</si>
  <si>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</si>
  <si>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</si>
  <si>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</si>
  <si>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</si>
  <si>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</si>
  <si>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</si>
  <si>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</si>
  <si>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</si>
  <si>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</si>
  <si>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</si>
  <si>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</si>
  <si>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</si>
  <si>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</si>
  <si>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</si>
  <si>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</si>
  <si>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</si>
  <si>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</si>
  <si>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</si>
  <si>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</si>
  <si>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</si>
  <si>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</si>
  <si>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</si>
  <si>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</si>
  <si>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</si>
  <si>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</si>
  <si>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</si>
  <si>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</si>
  <si>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</si>
  <si>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</si>
  <si>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</si>
  <si>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</si>
  <si>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</si>
  <si>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</si>
  <si>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</si>
  <si>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</si>
  <si>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</si>
  <si>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</si>
  <si>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</si>
  <si>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</si>
  <si>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</si>
  <si>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</si>
  <si>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</si>
  <si>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</si>
  <si>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</si>
  <si>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</si>
  <si>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</si>
  <si>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</si>
  <si>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</si>
  <si>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</si>
  <si>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</si>
  <si>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</si>
  <si>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</si>
  <si>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</si>
  <si>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</si>
  <si>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</si>
  <si>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</si>
  <si>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</si>
  <si>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</si>
  <si>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</si>
  <si>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</si>
  <si>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</si>
  <si>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</si>
  <si>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</si>
  <si>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</si>
  <si>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</si>
  <si>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</si>
  <si>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</si>
  <si>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</si>
  <si>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</si>
  <si>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</si>
  <si>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</si>
  <si>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</si>
  <si>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</si>
  <si>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</si>
  <si>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</si>
  <si>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</si>
  <si>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</si>
  <si>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</si>
  <si>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</si>
  <si>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</si>
  <si>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</si>
  <si>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</si>
  <si>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</si>
  <si>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</si>
  <si>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</si>
  <si>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</si>
  <si>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</si>
  <si>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</si>
  <si>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</si>
  <si>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</si>
  <si>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</si>
  <si>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</si>
  <si>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</si>
  <si>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</si>
  <si>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</si>
  <si>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</si>
  <si>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</si>
  <si>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</si>
  <si>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</si>
  <si>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</si>
  <si>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</si>
  <si>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</si>
  <si>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</si>
  <si>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</si>
  <si>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</si>
  <si>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</si>
  <si>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</si>
  <si>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</si>
  <si>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</si>
  <si>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</si>
  <si>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</si>
  <si>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</si>
  <si>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</si>
  <si>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</si>
  <si>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</si>
  <si>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</si>
  <si>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</si>
  <si>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</si>
  <si>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</si>
  <si>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</si>
  <si>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</si>
  <si>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</si>
  <si>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</si>
  <si>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</si>
  <si>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</si>
  <si>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</si>
  <si>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</si>
  <si>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</si>
  <si>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</si>
  <si>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</si>
  <si>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</si>
  <si>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</si>
  <si>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</si>
  <si>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</si>
  <si>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</si>
  <si>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</si>
  <si>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</si>
  <si>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</si>
  <si>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</si>
  <si>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</si>
  <si>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</si>
  <si>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</si>
  <si>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</si>
  <si>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</si>
  <si>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</si>
  <si>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</si>
  <si>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</si>
  <si>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</si>
  <si>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</si>
  <si>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</si>
  <si>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</si>
  <si>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</si>
  <si>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</si>
  <si>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</si>
  <si>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</si>
  <si>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</si>
  <si>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</si>
  <si>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</si>
  <si>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</si>
  <si>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</si>
  <si>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</si>
  <si>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</si>
  <si>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</si>
  <si>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</si>
  <si>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</si>
  <si>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</si>
  <si>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</si>
  <si>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</si>
  <si>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</si>
  <si>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</si>
  <si>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</si>
  <si>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</si>
  <si>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</si>
  <si>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</si>
  <si>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</si>
  <si>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</si>
  <si>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</si>
  <si>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</si>
  <si>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</si>
  <si>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</si>
  <si>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</si>
  <si>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</si>
  <si>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</si>
  <si>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</si>
  <si>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</si>
  <si>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</si>
  <si>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</si>
  <si>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</si>
  <si>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</si>
  <si>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</si>
  <si>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</si>
  <si>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</si>
  <si>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</si>
  <si>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</si>
  <si>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</si>
  <si>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</si>
  <si>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</si>
  <si>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</si>
  <si>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</si>
  <si>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</si>
  <si>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</si>
  <si>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</si>
  <si>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</si>
  <si>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</si>
  <si>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</si>
  <si>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</si>
  <si>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</si>
  <si>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</si>
  <si>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</si>
  <si>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</si>
  <si>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</si>
  <si>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</si>
  <si>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</si>
  <si>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</si>
  <si>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</si>
  <si>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</si>
  <si>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</si>
  <si>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</si>
  <si>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</si>
  <si>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</si>
  <si>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</si>
  <si>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</si>
  <si>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</si>
  <si>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</si>
  <si>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</si>
  <si>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</si>
  <si>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</si>
  <si>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</si>
  <si>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</si>
  <si>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</si>
  <si>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</si>
  <si>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</si>
  <si>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</si>
  <si>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</si>
  <si>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</si>
  <si>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</si>
  <si>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</si>
  <si>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</si>
  <si>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</si>
  <si>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</si>
  <si>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</si>
  <si>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</si>
  <si>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</si>
  <si>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</si>
  <si>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</si>
  <si>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</si>
  <si>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</si>
  <si>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</si>
  <si>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</si>
  <si>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</si>
  <si>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</si>
  <si>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</si>
  <si>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</si>
  <si>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</si>
  <si>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</si>
  <si>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</si>
  <si>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</si>
  <si>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</si>
  <si>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</si>
  <si>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</si>
  <si>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</si>
  <si>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</si>
  <si>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</si>
  <si>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</si>
  <si>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</si>
  <si>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</si>
  <si>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</si>
  <si>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</si>
  <si>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</si>
  <si>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</si>
  <si>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</si>
  <si>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</si>
  <si>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</si>
  <si>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</si>
  <si>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</si>
  <si>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</si>
  <si>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</si>
  <si>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</si>
  <si>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</si>
  <si>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</si>
  <si>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</si>
  <si>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</si>
  <si>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</si>
  <si>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</si>
  <si>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</si>
  <si>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</si>
  <si>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</si>
  <si>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</si>
  <si>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</si>
  <si>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</si>
  <si>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</si>
  <si>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</si>
  <si>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</si>
  <si>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</si>
  <si>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</si>
  <si>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</si>
  <si>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</si>
  <si>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</si>
  <si>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</si>
  <si>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</si>
  <si>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</si>
  <si>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</si>
  <si>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</si>
  <si>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</si>
  <si>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</si>
  <si>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</si>
  <si>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</si>
  <si>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</si>
  <si>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</si>
  <si>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</si>
  <si>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</si>
  <si>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</si>
  <si>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</si>
  <si>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</si>
  <si>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</si>
  <si>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</si>
  <si>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</si>
  <si>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</si>
  <si>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</si>
  <si>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</si>
  <si>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</si>
  <si>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</si>
  <si>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</si>
  <si>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</si>
  <si>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</si>
  <si>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</si>
  <si>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</si>
  <si>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</si>
  <si>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</si>
  <si>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</si>
  <si>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</si>
  <si>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</si>
  <si>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</si>
  <si>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</si>
  <si>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</si>
  <si>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</si>
  <si>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</si>
  <si>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</si>
  <si>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</si>
  <si>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</si>
  <si>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</si>
  <si>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</si>
  <si>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</si>
  <si>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</si>
  <si>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</si>
  <si>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</si>
  <si>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</si>
  <si>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</si>
  <si>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</si>
  <si>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</si>
  <si>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</si>
  <si>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</si>
  <si>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</si>
  <si>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</si>
  <si>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</si>
  <si>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</si>
  <si>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</si>
  <si>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</si>
  <si>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</si>
  <si>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</si>
  <si>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</si>
  <si>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</si>
  <si>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</si>
  <si>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</si>
  <si>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</si>
  <si>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</si>
  <si>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</si>
  <si>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</si>
  <si>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</si>
  <si>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</si>
  <si>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</si>
  <si>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</si>
  <si>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</si>
  <si>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</si>
  <si>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</si>
  <si>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</si>
  <si>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</si>
  <si>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</si>
  <si>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</si>
  <si>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</si>
  <si>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</si>
  <si>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</si>
  <si>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</si>
  <si>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</si>
  <si>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</si>
  <si>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</si>
  <si>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</si>
  <si>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</si>
  <si>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</si>
  <si>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</si>
  <si>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</si>
  <si>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</si>
  <si>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</si>
  <si>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</si>
  <si>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</si>
  <si>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</si>
  <si>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</si>
  <si>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</si>
  <si>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</si>
  <si>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</si>
  <si>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</si>
  <si>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</si>
  <si>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</si>
  <si>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</si>
  <si>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</si>
  <si>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</si>
  <si>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</si>
  <si>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</si>
  <si>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</si>
  <si>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</si>
  <si>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</si>
  <si>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</si>
  <si>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</si>
  <si>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</si>
  <si>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</si>
  <si>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</si>
  <si>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</si>
  <si>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</si>
  <si>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</si>
  <si>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</si>
  <si>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</si>
  <si>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</si>
  <si>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</si>
  <si>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</si>
  <si>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</si>
  <si>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</si>
  <si>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</si>
  <si>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</si>
  <si>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</si>
  <si>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</si>
  <si>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</si>
  <si>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</si>
  <si>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</si>
  <si>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</si>
  <si>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</si>
  <si>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</si>
  <si>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</si>
  <si>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</si>
  <si>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</si>
  <si>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</si>
  <si>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</si>
  <si>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</si>
  <si>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</si>
  <si>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</si>
  <si>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</si>
  <si>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</si>
  <si>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</si>
  <si>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</si>
  <si>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</si>
  <si>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</si>
  <si>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</si>
  <si>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</si>
  <si>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</si>
  <si>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</si>
  <si>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</si>
  <si>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</si>
  <si>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</si>
  <si>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</si>
  <si>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</si>
  <si>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</si>
  <si>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</si>
  <si>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</si>
  <si>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</si>
  <si>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</si>
  <si>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</si>
  <si>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</si>
  <si>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</si>
  <si>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</si>
  <si>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</si>
  <si>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</si>
  <si>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</si>
  <si>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</si>
  <si>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</si>
  <si>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</si>
  <si>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</si>
  <si>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</si>
  <si>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</si>
  <si>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</si>
  <si>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</si>
  <si>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</si>
  <si>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</si>
  <si>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</si>
  <si>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</si>
  <si>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</si>
  <si>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</si>
  <si>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</si>
  <si>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</si>
  <si>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</si>
  <si>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</si>
  <si>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</si>
  <si>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</si>
  <si>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</si>
  <si>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</si>
  <si>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</si>
  <si>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</si>
  <si>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</si>
  <si>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</si>
  <si>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</si>
  <si>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</si>
  <si>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</si>
  <si>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</si>
  <si>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</si>
  <si>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</si>
  <si>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</si>
  <si>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</si>
  <si>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</si>
  <si>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</si>
  <si>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</si>
  <si>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</si>
  <si>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</si>
  <si>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</si>
  <si>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</si>
  <si>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</si>
  <si>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</si>
  <si>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</si>
  <si>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</si>
  <si>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</si>
  <si>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</si>
  <si>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</si>
  <si>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</si>
  <si>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</si>
  <si>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</si>
  <si>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</si>
  <si>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</si>
  <si>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</si>
  <si>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</si>
  <si>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</si>
  <si>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</si>
  <si>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</si>
  <si>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</si>
  <si>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</si>
  <si>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</si>
  <si>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</si>
  <si>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</si>
  <si>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</si>
  <si>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</si>
  <si>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</si>
  <si>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</si>
  <si>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</si>
  <si>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</si>
  <si>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</si>
  <si>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</si>
  <si>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</si>
  <si>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</si>
  <si>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</si>
  <si>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</si>
  <si>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</si>
  <si>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</si>
  <si>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</si>
  <si>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</si>
  <si>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</si>
  <si>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</si>
  <si>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</si>
  <si>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</si>
  <si>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</si>
  <si>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</si>
  <si>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</si>
  <si>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</si>
  <si>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</si>
  <si>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</si>
  <si>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</si>
  <si>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</si>
  <si>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</si>
  <si>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</si>
  <si>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</si>
  <si>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</si>
  <si>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</si>
  <si>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</si>
  <si>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</si>
  <si>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</si>
  <si>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</si>
  <si>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</si>
  <si>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</si>
  <si>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</si>
  <si>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</si>
  <si>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</si>
  <si>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</si>
  <si>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</si>
  <si>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</si>
  <si>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</si>
  <si>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</si>
  <si>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</si>
  <si>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</si>
  <si>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</si>
  <si>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</si>
  <si>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</si>
  <si>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</si>
  <si>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</si>
  <si>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</si>
  <si>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</si>
  <si>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</si>
  <si>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</si>
  <si>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</si>
  <si>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</si>
  <si>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</si>
  <si>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</si>
  <si>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</si>
  <si>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</si>
  <si>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</si>
  <si>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</si>
  <si>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</si>
  <si>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</si>
  <si>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</si>
  <si>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</si>
  <si>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</si>
  <si>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</si>
  <si>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</si>
  <si>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</si>
  <si>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</si>
  <si>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</si>
  <si>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</si>
  <si>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</si>
  <si>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</si>
  <si>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</si>
  <si>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</si>
  <si>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</si>
  <si>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</si>
  <si>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</si>
  <si>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</si>
  <si>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</si>
  <si>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</si>
  <si>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</si>
  <si>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</si>
  <si>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</si>
  <si>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</si>
  <si>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</si>
  <si>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</si>
  <si>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</si>
  <si>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</si>
  <si>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</si>
  <si>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</si>
  <si>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</si>
  <si>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</si>
  <si>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</si>
  <si>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</si>
  <si>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</si>
  <si>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</si>
  <si>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</si>
  <si>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</si>
  <si>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</si>
  <si>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</si>
  <si>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</si>
  <si>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</si>
  <si>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</si>
  <si>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</si>
  <si>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</si>
  <si>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</si>
  <si>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</si>
  <si>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</si>
  <si>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</si>
  <si>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</si>
  <si>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</si>
  <si>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</si>
  <si>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</si>
  <si>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</si>
  <si>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</si>
  <si>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</si>
  <si>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</si>
  <si>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</si>
  <si>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</si>
  <si>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</si>
  <si>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</si>
  <si>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</si>
  <si>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</si>
  <si>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</si>
  <si>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</si>
  <si>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</si>
  <si>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</si>
  <si>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</si>
  <si>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</si>
  <si>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</si>
  <si>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</si>
  <si>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</si>
  <si>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</si>
  <si>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</si>
  <si>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</si>
  <si>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</si>
  <si>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</si>
  <si>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</si>
  <si>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</si>
  <si>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</si>
  <si>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</si>
  <si>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</si>
  <si>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</si>
  <si>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</si>
  <si>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</si>
  <si>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</si>
  <si>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</si>
  <si>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</si>
  <si>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</si>
  <si>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</si>
  <si>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</si>
  <si>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</si>
  <si>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</si>
  <si>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</si>
  <si>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</si>
  <si>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</si>
  <si>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</si>
  <si>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</si>
  <si>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</si>
  <si>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</si>
  <si>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</si>
  <si>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</si>
  <si>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</si>
  <si>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</si>
  <si>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</si>
  <si>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</si>
  <si>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</si>
  <si>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</si>
  <si>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</si>
  <si>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</si>
  <si>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</si>
  <si>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</si>
  <si>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</si>
  <si>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</si>
  <si>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</si>
  <si>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</si>
  <si>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</si>
  <si>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</si>
  <si>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</si>
  <si>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</si>
  <si>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</si>
  <si>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</si>
  <si>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</si>
  <si>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</si>
  <si>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</si>
  <si>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</si>
  <si>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</si>
  <si>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</si>
  <si>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</si>
  <si>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</si>
  <si>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</si>
  <si>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</si>
  <si>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</si>
  <si>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</si>
  <si>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</si>
  <si>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</si>
  <si>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</si>
  <si>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</si>
  <si>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</si>
  <si>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</si>
  <si>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</si>
  <si>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</si>
  <si>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</si>
  <si>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</si>
  <si>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</si>
  <si>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</si>
  <si>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</si>
  <si>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</si>
  <si>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</si>
  <si>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</si>
  <si>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</si>
  <si>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</si>
  <si>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</si>
  <si>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</si>
  <si>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</si>
  <si>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</si>
  <si>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</si>
  <si>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</si>
  <si>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</si>
  <si>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</si>
  <si>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</si>
  <si>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</si>
  <si>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</si>
  <si>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</si>
  <si>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</si>
  <si>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</si>
  <si>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</si>
  <si>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</si>
  <si>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</si>
  <si>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</si>
  <si>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</si>
  <si>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</si>
  <si>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</si>
  <si>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</si>
  <si>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</si>
  <si>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</si>
  <si>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</si>
  <si>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</si>
  <si>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</si>
  <si>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</si>
  <si>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</si>
  <si>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</si>
  <si>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</si>
  <si>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</si>
  <si>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</si>
  <si>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</si>
  <si>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</si>
  <si>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</si>
  <si>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</si>
  <si>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</si>
  <si>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</si>
  <si>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</si>
  <si>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</si>
  <si>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</si>
  <si>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</si>
  <si>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</si>
  <si>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</si>
  <si>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</si>
  <si>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</si>
  <si>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</si>
  <si>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</si>
  <si>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</si>
  <si>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</si>
  <si>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</si>
  <si>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</si>
  <si>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</si>
  <si>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</si>
  <si>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</si>
  <si>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</si>
  <si>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</si>
  <si>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</si>
  <si>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</si>
  <si>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</si>
  <si>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</si>
  <si>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</si>
  <si>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</si>
  <si>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</si>
  <si>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</si>
  <si>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</si>
  <si>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</si>
  <si>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</si>
  <si>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</si>
  <si>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</si>
  <si>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</si>
  <si>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</si>
  <si>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</si>
  <si>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</si>
  <si>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</si>
  <si>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</si>
  <si>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</si>
  <si>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</si>
  <si>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</si>
  <si>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</si>
  <si>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</si>
  <si>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</si>
  <si>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</si>
  <si>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</si>
  <si>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</si>
  <si>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</si>
  <si>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</si>
  <si>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</si>
  <si>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</si>
  <si>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</si>
  <si>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</si>
  <si>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</si>
  <si>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</si>
  <si>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</si>
  <si>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</si>
  <si>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</si>
  <si>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</si>
  <si>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</si>
  <si>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</si>
  <si>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</si>
  <si>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</si>
  <si>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</si>
  <si>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</si>
  <si>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</si>
  <si>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</si>
  <si>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</si>
  <si>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</si>
  <si>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</si>
  <si>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</si>
  <si>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</si>
  <si>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</si>
  <si>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</si>
  <si>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</si>
  <si>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</si>
  <si>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</si>
  <si>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</si>
  <si>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</si>
  <si>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</si>
  <si>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</si>
  <si>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</si>
  <si>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</si>
  <si>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</si>
  <si>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</si>
  <si>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</si>
  <si>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</si>
  <si>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</si>
  <si>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</si>
  <si>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</si>
  <si>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</si>
  <si>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</si>
  <si>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</si>
  <si>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</si>
  <si>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</si>
  <si>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</si>
  <si>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</si>
  <si>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</si>
  <si>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</si>
  <si>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</si>
  <si>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</si>
  <si>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</si>
  <si>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</si>
  <si>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</si>
  <si>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</si>
  <si>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</si>
  <si>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</si>
  <si>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</si>
  <si>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</si>
  <si>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</si>
  <si>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</si>
  <si>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</si>
  <si>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</si>
  <si>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</si>
  <si>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</si>
  <si>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</si>
  <si>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</si>
  <si>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</si>
  <si>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</si>
  <si>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</si>
  <si>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</si>
  <si>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</si>
  <si>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</si>
  <si>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</si>
  <si>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</si>
  <si>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</si>
  <si>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</si>
  <si>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</si>
  <si>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</si>
  <si>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</si>
  <si>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</si>
  <si>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</si>
  <si>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</si>
  <si>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</si>
  <si>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</si>
  <si>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</si>
  <si>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</si>
  <si>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</si>
  <si>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</si>
  <si>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</si>
  <si>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</si>
  <si>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</si>
  <si>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</si>
  <si>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</si>
  <si>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</si>
  <si>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</si>
  <si>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</si>
  <si>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</si>
  <si>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</si>
  <si>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</si>
  <si>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</si>
  <si>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</si>
  <si>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</si>
  <si>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</si>
  <si>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</si>
  <si>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</si>
  <si>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</si>
  <si>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</si>
  <si>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</si>
  <si>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</si>
  <si>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</si>
  <si>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</si>
  <si>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</si>
  <si>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</si>
  <si>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</si>
  <si>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</si>
  <si>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</si>
  <si>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</si>
  <si>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</si>
  <si>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</si>
  <si>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</si>
  <si>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</si>
  <si>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</si>
  <si>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</si>
  <si>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</si>
  <si>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</si>
  <si>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</si>
  <si>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</si>
  <si>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</si>
  <si>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</si>
  <si>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</si>
  <si>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</si>
  <si>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</si>
  <si>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</si>
  <si>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</si>
  <si>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</si>
  <si>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</si>
  <si>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</si>
  <si>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</si>
  <si>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</si>
  <si>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</si>
  <si>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</si>
  <si>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</si>
  <si>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</si>
  <si>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</si>
  <si>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</si>
  <si>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</si>
  <si>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</si>
  <si>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</si>
  <si>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</si>
  <si>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</si>
  <si>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</si>
  <si>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</si>
  <si>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</si>
  <si>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</si>
  <si>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</si>
  <si>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</si>
  <si>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</si>
  <si>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</si>
  <si>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</si>
  <si>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</si>
  <si>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</si>
  <si>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</si>
  <si>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</si>
  <si>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</si>
  <si>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</si>
  <si>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</si>
  <si>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</si>
  <si>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</si>
  <si>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</si>
  <si>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</si>
  <si>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</si>
  <si>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</si>
  <si>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</si>
  <si>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</si>
  <si>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</si>
  <si>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</si>
  <si>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</si>
  <si>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</si>
  <si>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</si>
  <si>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</si>
  <si>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</si>
  <si>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</si>
  <si>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</si>
  <si>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</si>
  <si>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</si>
  <si>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</si>
  <si>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</si>
  <si>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</si>
  <si>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</si>
  <si>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</si>
  <si>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</si>
  <si>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</si>
  <si>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</si>
  <si>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</si>
  <si>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</si>
  <si>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</si>
  <si>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</si>
  <si>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</si>
  <si>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</si>
  <si>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</si>
  <si>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</si>
  <si>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</si>
  <si>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</si>
  <si>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</si>
  <si>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</si>
  <si>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</si>
  <si>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</si>
  <si>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</si>
  <si>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</si>
  <si>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</si>
  <si>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</si>
  <si>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</si>
  <si>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</si>
  <si>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</si>
  <si>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</si>
  <si>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</si>
  <si>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</si>
  <si>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</si>
  <si>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</si>
  <si>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</si>
  <si>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</si>
  <si>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</si>
  <si>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</si>
  <si>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</si>
  <si>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</si>
  <si>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</si>
  <si>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</si>
  <si>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</si>
  <si>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</si>
  <si>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</si>
  <si>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</si>
  <si>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</si>
  <si>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</si>
  <si>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</si>
  <si>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</si>
  <si>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</si>
  <si>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</si>
  <si>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</si>
  <si>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</si>
  <si>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</si>
  <si>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</si>
  <si>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</si>
  <si>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</si>
  <si>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</si>
  <si>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</si>
  <si>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</si>
  <si>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</si>
  <si>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</si>
  <si>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</si>
  <si>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</si>
  <si>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</si>
  <si>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</si>
  <si>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</si>
  <si>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</si>
  <si>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</si>
  <si>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</si>
  <si>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</si>
  <si>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</si>
  <si>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</si>
  <si>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</si>
  <si>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</si>
  <si>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</si>
  <si>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</si>
  <si>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</si>
  <si>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</si>
  <si>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</si>
  <si>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</si>
  <si>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</si>
  <si>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</si>
  <si>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</si>
  <si>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</si>
  <si>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</si>
  <si>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</si>
  <si>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</si>
  <si>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</si>
  <si>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</si>
  <si>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</si>
  <si>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</si>
  <si>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</si>
  <si>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</si>
  <si>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</si>
  <si>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</si>
  <si>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</si>
  <si>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</si>
  <si>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</si>
  <si>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</si>
  <si>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</si>
  <si>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</si>
  <si>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</si>
  <si>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</si>
  <si>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</si>
  <si>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</si>
  <si>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</si>
  <si>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</si>
  <si>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</si>
  <si>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</si>
  <si>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</si>
  <si>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</si>
  <si>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</si>
  <si>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</si>
  <si>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</si>
  <si>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</si>
  <si>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</si>
  <si>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</si>
  <si>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</si>
  <si>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</si>
  <si>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</si>
  <si>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</si>
  <si>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</si>
  <si>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</si>
  <si>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</si>
  <si>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</si>
  <si>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</si>
  <si>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</si>
  <si>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</si>
  <si>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</si>
  <si>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</si>
  <si>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</si>
  <si>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</si>
  <si>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</si>
  <si>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</si>
  <si>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</si>
  <si>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</si>
  <si>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</si>
  <si>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</si>
  <si>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</si>
  <si>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</si>
  <si>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</si>
  <si>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</si>
  <si>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</si>
  <si>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</si>
  <si>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</si>
  <si>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</si>
  <si>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</si>
  <si>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</si>
  <si>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</si>
  <si>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</si>
  <si>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</si>
  <si>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</si>
  <si>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</si>
  <si>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</si>
  <si>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</si>
  <si>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</si>
  <si>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</si>
  <si>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</si>
  <si>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</si>
  <si>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</si>
  <si>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</si>
  <si>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</si>
  <si>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</si>
  <si>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</si>
  <si>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</si>
  <si>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</si>
  <si>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</si>
  <si>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</si>
  <si>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</si>
  <si>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</si>
  <si>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</si>
  <si>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</si>
  <si>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</si>
  <si>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</si>
  <si>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</si>
  <si>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</si>
  <si>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</si>
  <si>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</si>
  <si>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</si>
  <si>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</si>
  <si>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</si>
  <si>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</si>
  <si>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</si>
  <si>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</si>
  <si>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</si>
  <si>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</si>
  <si>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</si>
  <si>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</si>
  <si>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</si>
  <si>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</si>
  <si>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</si>
  <si>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</si>
  <si>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</si>
  <si>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</si>
  <si>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</si>
  <si>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</si>
  <si>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</si>
  <si>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</si>
  <si>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</si>
  <si>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</si>
  <si>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</si>
  <si>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</si>
  <si>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</si>
  <si>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</si>
  <si>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</si>
  <si>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</si>
  <si>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</si>
  <si>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</si>
  <si>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</si>
  <si>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</si>
  <si>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</si>
  <si>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</si>
  <si>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</si>
  <si>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</si>
  <si>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</si>
  <si>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</si>
  <si>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</si>
  <si>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</si>
  <si>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</si>
  <si>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</si>
  <si>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</si>
  <si>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</si>
  <si>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</si>
  <si>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</si>
  <si>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</si>
  <si>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</si>
  <si>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</si>
  <si>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</si>
  <si>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</si>
  <si>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</si>
  <si>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</si>
  <si>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</si>
  <si>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</si>
  <si>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</si>
  <si>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</si>
  <si>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</si>
  <si>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</si>
  <si>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</si>
  <si>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</si>
  <si>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</si>
  <si>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</si>
  <si>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</si>
  <si>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</si>
  <si>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</si>
  <si>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</si>
  <si>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</si>
  <si>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</si>
  <si>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</si>
  <si>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</si>
  <si>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</si>
  <si>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</si>
  <si>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</si>
  <si>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</si>
  <si>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</si>
  <si>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</si>
  <si>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</si>
  <si>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</si>
  <si>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</si>
  <si>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</si>
  <si>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</si>
  <si>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</si>
  <si>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</si>
  <si>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</si>
  <si>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</si>
  <si>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</si>
  <si>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</si>
  <si>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</si>
  <si>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</si>
  <si>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</si>
  <si>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</si>
  <si>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</si>
  <si>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</si>
  <si>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</si>
  <si>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</si>
  <si>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</si>
  <si>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</si>
  <si>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</si>
  <si>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</si>
  <si>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</si>
  <si>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</si>
  <si>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</si>
  <si>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</si>
  <si>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</si>
  <si>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</si>
  <si>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</si>
  <si>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</si>
  <si>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</si>
  <si>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</si>
  <si>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</si>
  <si>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</si>
  <si>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</si>
  <si>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</si>
  <si>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</si>
  <si>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</si>
  <si>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</si>
  <si>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</si>
  <si>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</si>
  <si>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</si>
  <si>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</si>
  <si>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</si>
  <si>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</si>
  <si>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</si>
  <si>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</si>
  <si>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</si>
  <si>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</si>
  <si>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</si>
  <si>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</si>
  <si>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</si>
  <si>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</si>
  <si>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</si>
  <si>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</si>
  <si>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</si>
  <si>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</si>
  <si>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</si>
  <si>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</si>
  <si>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</si>
  <si>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</si>
  <si>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</si>
  <si>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</si>
  <si>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</si>
  <si>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</si>
  <si>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</si>
  <si>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</si>
  <si>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</si>
  <si>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</si>
  <si>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</si>
  <si>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</si>
  <si>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</si>
  <si>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</si>
  <si>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</si>
  <si>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</si>
  <si>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</si>
  <si>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</si>
  <si>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</si>
  <si>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</si>
  <si>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</si>
  <si>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</si>
  <si>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</si>
  <si>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</si>
  <si>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</si>
  <si>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</si>
  <si>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</si>
  <si>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</si>
  <si>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</si>
  <si>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</si>
  <si>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</si>
  <si>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</si>
  <si>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</si>
  <si>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</si>
  <si>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</si>
  <si>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</si>
  <si>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</si>
  <si>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</si>
  <si>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</si>
  <si>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</si>
  <si>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</si>
  <si>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</si>
  <si>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</si>
  <si>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</si>
  <si>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</si>
  <si>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</si>
  <si>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</si>
  <si>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</si>
  <si>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</si>
  <si>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</si>
  <si>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</si>
  <si>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</si>
  <si>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</si>
  <si>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</si>
  <si>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</si>
  <si>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</si>
  <si>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</si>
  <si>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</si>
  <si>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</si>
  <si>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</si>
  <si>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</si>
  <si>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</si>
  <si>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</si>
  <si>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</si>
  <si>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</si>
  <si>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</si>
  <si>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</si>
  <si>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</si>
  <si>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</si>
  <si>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</si>
  <si>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</si>
  <si>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</si>
  <si>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</si>
  <si>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</si>
  <si>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</si>
  <si>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</si>
  <si>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</si>
  <si>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</si>
  <si>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</si>
  <si>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</si>
  <si>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</si>
  <si>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</si>
  <si>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</si>
  <si>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</si>
  <si>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</si>
  <si>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</si>
  <si>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</si>
  <si>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</si>
  <si>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</si>
  <si>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</si>
  <si>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</si>
  <si>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</si>
  <si>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</si>
  <si>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</si>
  <si>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</si>
  <si>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</si>
  <si>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</si>
  <si>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</si>
  <si>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</si>
  <si>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</si>
  <si>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</si>
  <si>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</si>
  <si>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</si>
  <si>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</si>
  <si>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</si>
  <si>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</si>
  <si>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</si>
  <si>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</si>
  <si>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</si>
  <si>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</si>
  <si>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</si>
  <si>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</si>
  <si>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</si>
  <si>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</si>
  <si>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</si>
  <si>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</si>
  <si>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</si>
  <si>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</si>
  <si>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</si>
  <si>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</si>
  <si>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</si>
  <si>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</si>
  <si>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</si>
  <si>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</si>
  <si>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</si>
  <si>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</si>
  <si>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</si>
  <si>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</si>
  <si>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</si>
  <si>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</si>
  <si>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</si>
  <si>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</si>
  <si>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</si>
  <si>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</si>
  <si>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</si>
  <si>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</si>
  <si>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</si>
  <si>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</si>
  <si>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</si>
  <si>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</si>
  <si>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</si>
  <si>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</si>
  <si>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</si>
  <si>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</si>
  <si>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</si>
  <si>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</si>
  <si>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</si>
  <si>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</si>
  <si>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</si>
  <si>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</si>
  <si>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</si>
  <si>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</si>
  <si>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</si>
  <si>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</si>
  <si>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</si>
  <si>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</si>
  <si>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</si>
  <si>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</si>
  <si>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</si>
  <si>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</si>
  <si>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</si>
  <si>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</si>
  <si>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</si>
  <si>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</si>
  <si>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</si>
  <si>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</si>
  <si>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</si>
  <si>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</si>
  <si>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</si>
  <si>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</si>
  <si>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</si>
  <si>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</si>
  <si>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</si>
  <si>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</si>
  <si>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</si>
  <si>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</si>
  <si>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</si>
  <si>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</si>
  <si>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</si>
  <si>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</si>
  <si>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</si>
  <si>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</si>
  <si>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</si>
  <si>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</si>
  <si>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</si>
  <si>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</si>
  <si>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</si>
  <si>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</si>
  <si>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</si>
  <si>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</si>
  <si>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</si>
  <si>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</si>
  <si>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</si>
  <si>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</si>
  <si>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</si>
  <si>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</si>
  <si>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</si>
  <si>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</si>
  <si>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</si>
  <si>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</si>
  <si>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</si>
  <si>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</si>
  <si>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</si>
  <si>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</si>
  <si>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</si>
  <si>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</si>
  <si>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</si>
  <si>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</si>
  <si>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</si>
  <si>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</si>
  <si>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</si>
  <si>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</si>
  <si>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</si>
  <si>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</si>
  <si>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</si>
  <si>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</si>
  <si>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</si>
  <si>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</si>
  <si>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</si>
  <si>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</si>
  <si>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</si>
  <si>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</si>
  <si>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</si>
  <si>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</si>
  <si>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</si>
  <si>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</si>
  <si>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</si>
  <si>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</si>
  <si>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</si>
  <si>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</si>
  <si>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</si>
  <si>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</si>
  <si>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</si>
  <si>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</si>
  <si>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</si>
  <si>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</si>
  <si>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</si>
  <si>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</si>
  <si>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</si>
  <si>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</si>
  <si>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</si>
  <si>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</si>
  <si>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</si>
  <si>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</si>
  <si>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</si>
  <si>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</si>
  <si>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</si>
  <si>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</si>
  <si>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</si>
  <si>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</si>
  <si>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</si>
  <si>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</si>
  <si>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</si>
  <si>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</si>
  <si>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</si>
  <si>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</si>
  <si>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</si>
  <si>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</si>
  <si>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</si>
  <si>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</si>
  <si>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</si>
  <si>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</si>
  <si>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</si>
  <si>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</si>
  <si>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</si>
  <si>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</si>
  <si>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</si>
  <si>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</si>
  <si>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</si>
  <si>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</si>
  <si>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</si>
  <si>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</si>
  <si>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</si>
  <si>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</si>
  <si>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</si>
  <si>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</si>
  <si>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</si>
  <si>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</si>
  <si>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</si>
  <si>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</si>
  <si>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</si>
  <si>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</si>
  <si>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</si>
  <si>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</si>
  <si>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</si>
  <si>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</si>
  <si>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</si>
  <si>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</si>
  <si>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</si>
  <si>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</si>
  <si>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</si>
  <si>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</si>
  <si>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</si>
  <si>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</si>
  <si>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</si>
  <si>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</si>
  <si>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</si>
  <si>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</si>
  <si>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</si>
  <si>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</si>
  <si>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</si>
  <si>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</si>
  <si>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</si>
  <si>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</si>
  <si>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</si>
  <si>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</si>
  <si>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</si>
  <si>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</si>
  <si>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</si>
  <si>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</si>
  <si>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</si>
  <si>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</si>
  <si>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</si>
  <si>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</si>
  <si>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</si>
  <si>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</si>
  <si>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</si>
  <si>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</si>
  <si>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</si>
  <si>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</si>
  <si>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</si>
  <si>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</si>
  <si>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</si>
  <si>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</si>
  <si>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</si>
  <si>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</si>
  <si>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</si>
  <si>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</si>
  <si>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</si>
  <si>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</si>
  <si>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</si>
  <si>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</si>
  <si>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</si>
  <si>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</si>
  <si>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</si>
  <si>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</si>
  <si>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</si>
  <si>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</si>
  <si>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</si>
  <si>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</si>
  <si>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</si>
  <si>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</si>
  <si>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</si>
  <si>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</si>
  <si>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</si>
  <si>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</si>
  <si>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</si>
  <si>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</si>
  <si>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</si>
  <si>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</si>
  <si>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</si>
  <si>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</si>
  <si>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</si>
  <si>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</si>
  <si>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</si>
  <si>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</si>
  <si>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</si>
  <si>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</si>
  <si>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</si>
  <si>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</si>
  <si>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</si>
  <si>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</si>
  <si>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</si>
  <si>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</si>
  <si>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</si>
  <si>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</si>
  <si>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</si>
  <si>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</si>
  <si>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</si>
  <si>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</si>
  <si>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</si>
  <si>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</si>
  <si>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</si>
  <si>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</si>
  <si>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</si>
  <si>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</si>
  <si>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</si>
  <si>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</si>
  <si>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</si>
  <si>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</si>
  <si>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</si>
  <si>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</si>
  <si>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</si>
  <si>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</si>
  <si>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</si>
  <si>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</si>
  <si>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</si>
  <si>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</si>
  <si>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</si>
  <si>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</si>
  <si>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</si>
  <si>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</si>
  <si>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</si>
  <si>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</si>
  <si>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</si>
  <si>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</si>
  <si>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</si>
  <si>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</si>
  <si>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</si>
  <si>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</si>
  <si>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</si>
  <si>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</si>
  <si>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</si>
  <si>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</si>
  <si>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</si>
  <si>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</si>
  <si>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</si>
  <si>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</si>
  <si>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</si>
  <si>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</si>
  <si>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</si>
  <si>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</si>
  <si>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</si>
  <si>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</si>
  <si>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</si>
  <si>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</si>
  <si>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</si>
  <si>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</si>
  <si>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</si>
  <si>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</si>
  <si>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</si>
  <si>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</si>
  <si>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</si>
  <si>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</si>
  <si>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</si>
  <si>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</si>
  <si>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</si>
  <si>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</si>
  <si>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</si>
  <si>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</si>
  <si>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</si>
  <si>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</si>
  <si>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</si>
  <si>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</si>
  <si>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</si>
  <si>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</si>
  <si>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</si>
  <si>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</si>
  <si>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</si>
  <si>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</si>
  <si>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</si>
  <si>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</si>
  <si>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</si>
  <si>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</si>
  <si>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</si>
  <si>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</si>
  <si>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</si>
  <si>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</si>
  <si>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</si>
  <si>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</si>
  <si>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</si>
  <si>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</si>
  <si>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</si>
  <si>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</si>
  <si>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</si>
  <si>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</si>
  <si>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</si>
  <si>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</si>
  <si>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</si>
  <si>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</si>
  <si>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</si>
  <si>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</si>
  <si>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</si>
  <si>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</si>
  <si>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</si>
  <si>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</si>
  <si>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</si>
  <si>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</si>
  <si>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</si>
  <si>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</si>
  <si>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</si>
  <si>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</si>
  <si>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</si>
  <si>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</si>
  <si>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</si>
  <si>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</si>
  <si>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</si>
  <si>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</si>
  <si>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</si>
  <si>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</si>
  <si>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</si>
  <si>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</si>
  <si>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</si>
  <si>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</si>
  <si>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</si>
  <si>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</si>
  <si>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</si>
  <si>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</si>
  <si>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</si>
  <si>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</si>
  <si>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</si>
  <si>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</si>
  <si>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</si>
  <si>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</si>
  <si>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</si>
  <si>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</si>
  <si>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</si>
  <si>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</si>
  <si>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</si>
  <si>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</si>
  <si>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</si>
  <si>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</si>
  <si>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</si>
  <si>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</si>
  <si>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</si>
  <si>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</si>
  <si>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</si>
  <si>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</si>
  <si>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</si>
  <si>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</si>
  <si>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</si>
  <si>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</si>
  <si>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</si>
  <si>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</si>
  <si>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</si>
  <si>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</si>
  <si>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</si>
  <si>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</si>
  <si>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</si>
  <si>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</si>
  <si>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</si>
  <si>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</si>
  <si>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</si>
  <si>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</si>
  <si>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</si>
  <si>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</si>
  <si>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</si>
  <si>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</si>
  <si>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</si>
  <si>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</si>
  <si>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</si>
  <si>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</si>
  <si>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</si>
  <si>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</si>
  <si>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</si>
  <si>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</si>
  <si>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</si>
  <si>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</si>
  <si>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</si>
  <si>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</si>
  <si>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</si>
  <si>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</si>
  <si>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</si>
  <si>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</si>
  <si>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</si>
  <si>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</si>
  <si>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</si>
  <si>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</si>
  <si>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</si>
  <si>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</si>
  <si>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</si>
  <si>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</si>
  <si>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</si>
  <si>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</si>
  <si>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</si>
  <si>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</si>
  <si>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</si>
  <si>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</si>
  <si>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</si>
  <si>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</si>
  <si>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</si>
  <si>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</si>
  <si>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</si>
  <si>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</si>
  <si>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</si>
  <si>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</si>
  <si>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</si>
  <si>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</si>
  <si>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</si>
  <si>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</si>
  <si>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</si>
  <si>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</si>
  <si>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</si>
  <si>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</si>
  <si>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</si>
  <si>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</si>
  <si>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</si>
  <si>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</si>
  <si>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</si>
  <si>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</si>
  <si>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</si>
  <si>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</si>
  <si>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</si>
  <si>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</si>
  <si>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</si>
  <si>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</si>
  <si>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</si>
  <si>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</si>
  <si>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</si>
  <si>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</si>
  <si>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</si>
  <si>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</si>
  <si>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</si>
  <si>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</si>
  <si>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</si>
  <si>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</si>
  <si>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</si>
  <si>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</si>
  <si>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</si>
  <si>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</si>
  <si>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</si>
  <si>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</si>
  <si>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</si>
  <si>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</si>
  <si>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</si>
  <si>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</si>
  <si>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</si>
  <si>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</si>
  <si>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</si>
  <si>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</si>
  <si>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</si>
  <si>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</si>
  <si>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</si>
  <si>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</si>
  <si>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</si>
  <si>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</si>
  <si>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</si>
  <si>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</si>
  <si>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</si>
  <si>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</si>
  <si>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</si>
  <si>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</si>
  <si>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</si>
  <si>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</si>
  <si>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</si>
  <si>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</si>
  <si>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</si>
  <si>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</si>
  <si>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</si>
  <si>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</si>
  <si>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</si>
  <si>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</si>
  <si>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</si>
  <si>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</si>
  <si>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</si>
  <si>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</si>
  <si>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</si>
  <si>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</si>
  <si>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</si>
  <si>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</si>
  <si>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</si>
  <si>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</si>
  <si>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</si>
  <si>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</si>
  <si>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</si>
  <si>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</si>
  <si>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</si>
  <si>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</si>
  <si>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</si>
  <si>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</si>
  <si>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</si>
  <si>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</si>
  <si>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</si>
  <si>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</si>
  <si>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</si>
  <si>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</si>
  <si>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</si>
  <si>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</si>
  <si>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</si>
  <si>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</si>
  <si>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</si>
  <si>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</si>
  <si>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</si>
  <si>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</si>
  <si>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</si>
  <si>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</si>
  <si>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</si>
  <si>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</si>
  <si>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</si>
  <si>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</si>
  <si>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</si>
  <si>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</si>
  <si>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</si>
  <si>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</si>
  <si>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</si>
  <si>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</si>
  <si>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</si>
  <si>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</si>
  <si>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</si>
  <si>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</si>
  <si>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</si>
  <si>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</si>
  <si>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</si>
  <si>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</si>
  <si>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</si>
  <si>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</si>
  <si>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</si>
  <si>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</si>
  <si>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</si>
  <si>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</si>
  <si>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</si>
  <si>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</si>
  <si>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</si>
  <si>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</si>
  <si>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</si>
  <si>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</si>
  <si>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</si>
  <si>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</si>
  <si>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</si>
  <si>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</si>
  <si>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</si>
  <si>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</si>
  <si>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</si>
  <si>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</si>
  <si>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</si>
  <si>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</si>
  <si>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</si>
  <si>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</si>
  <si>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</si>
  <si>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</si>
  <si>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</si>
  <si>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</si>
  <si>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</si>
  <si>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</si>
  <si>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</si>
  <si>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</si>
  <si>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</si>
  <si>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</si>
  <si>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</si>
  <si>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</si>
  <si>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</si>
  <si>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</si>
  <si>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</si>
  <si>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</si>
  <si>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</si>
  <si>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</si>
  <si>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</si>
  <si>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</si>
  <si>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</si>
  <si>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</si>
  <si>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</si>
  <si>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</si>
  <si>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</si>
  <si>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</si>
  <si>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</si>
  <si>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</si>
  <si>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</si>
  <si>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</si>
  <si>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</si>
  <si>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</si>
  <si>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</si>
  <si>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</si>
  <si>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</si>
  <si>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</si>
  <si>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</si>
  <si>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</si>
  <si>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</si>
  <si>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</si>
  <si>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</si>
  <si>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</si>
  <si>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</si>
  <si>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</si>
  <si>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</si>
  <si>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</si>
  <si>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</si>
  <si>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</si>
  <si>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</si>
  <si>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</si>
  <si>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</si>
  <si>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</si>
  <si>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</si>
  <si>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</si>
  <si>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</si>
  <si>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</si>
  <si>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</si>
  <si>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</si>
  <si>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</si>
  <si>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</si>
  <si>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</si>
  <si>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</si>
  <si>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</si>
  <si>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</si>
  <si>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</si>
  <si>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</si>
  <si>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</si>
  <si>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</si>
  <si>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</si>
  <si>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</si>
  <si>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</si>
  <si>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</si>
  <si>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</si>
  <si>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</si>
  <si>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</si>
  <si>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</si>
  <si>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</si>
  <si>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</si>
  <si>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</si>
  <si>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</si>
  <si>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</si>
  <si>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</si>
  <si>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</si>
  <si>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</si>
  <si>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</si>
  <si>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</si>
  <si>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</si>
  <si>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</si>
  <si>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</si>
  <si>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</si>
  <si>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</si>
  <si>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</si>
  <si>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</si>
  <si>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</si>
  <si>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</si>
  <si>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</si>
  <si>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</si>
  <si>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</si>
  <si>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</si>
  <si>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</si>
  <si>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</si>
  <si>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</si>
  <si>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</si>
  <si>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</si>
  <si>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</si>
  <si>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</si>
  <si>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</si>
  <si>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</si>
  <si>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</si>
  <si>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</si>
  <si>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</si>
  <si>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</si>
  <si>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</si>
  <si>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</si>
  <si>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</si>
  <si>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</si>
  <si>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</si>
  <si>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</si>
  <si>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</si>
  <si>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</si>
  <si>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</si>
  <si>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</si>
  <si>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</si>
  <si>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</si>
  <si>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</si>
  <si>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</si>
  <si>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</si>
  <si>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</si>
  <si>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</si>
  <si>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</si>
  <si>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</si>
  <si>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</si>
  <si>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</si>
  <si>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</si>
  <si>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</si>
  <si>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</si>
  <si>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</si>
  <si>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</si>
  <si>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</si>
  <si>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</si>
  <si>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</si>
  <si>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</si>
  <si>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</si>
  <si>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</si>
  <si>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</si>
  <si>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</si>
  <si>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</si>
  <si>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</si>
  <si>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</si>
  <si>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</si>
  <si>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</si>
  <si>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</si>
  <si>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</si>
  <si>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</si>
  <si>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</si>
  <si>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</si>
  <si>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</si>
  <si>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</si>
  <si>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</si>
  <si>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</si>
  <si>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</si>
  <si>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</si>
  <si>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</si>
  <si>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</si>
  <si>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</si>
  <si>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</si>
  <si>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</si>
  <si>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</si>
  <si>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</si>
  <si>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</si>
  <si>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</si>
  <si>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</si>
  <si>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</si>
  <si>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</si>
  <si>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</si>
  <si>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</si>
  <si>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</si>
  <si>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</si>
  <si>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</si>
  <si>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</si>
  <si>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</si>
  <si>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</si>
  <si>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</si>
  <si>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</si>
  <si>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</si>
  <si>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</si>
  <si>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</si>
  <si>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</si>
  <si>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</si>
  <si>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</si>
  <si>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</si>
  <si>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</si>
  <si>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</si>
  <si>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</si>
  <si>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</si>
  <si>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</si>
  <si>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</si>
  <si>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</si>
  <si>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</si>
  <si>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</si>
  <si>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</si>
  <si>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</si>
  <si>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</si>
  <si>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</si>
  <si>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</si>
  <si>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</si>
  <si>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</si>
  <si>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</si>
  <si>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</si>
  <si>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</si>
  <si>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</si>
  <si>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</si>
  <si>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</si>
  <si>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</si>
  <si>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</si>
  <si>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</si>
  <si>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</si>
  <si>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</si>
  <si>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</si>
  <si>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</si>
  <si>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</si>
  <si>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</si>
  <si>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</si>
  <si>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</si>
  <si>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</si>
  <si>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</si>
  <si>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</si>
  <si>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</si>
  <si>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</si>
  <si>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</si>
  <si>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</si>
  <si>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</si>
  <si>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</si>
  <si>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</si>
  <si>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</si>
  <si>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</si>
  <si>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</si>
  <si>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</si>
  <si>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</si>
  <si>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</si>
  <si>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</si>
  <si>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</si>
  <si>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</si>
  <si>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</si>
  <si>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</si>
  <si>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</si>
  <si>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</si>
  <si>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</si>
  <si>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</si>
  <si>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</si>
  <si>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</si>
  <si>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</si>
  <si>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</si>
  <si>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</si>
  <si>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</si>
  <si>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</si>
  <si>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</si>
  <si>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</si>
  <si>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</si>
  <si>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</si>
  <si>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</si>
  <si>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</si>
  <si>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</si>
  <si>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</si>
  <si>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</si>
  <si>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</si>
  <si>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</si>
  <si>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</si>
  <si>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</si>
  <si>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</si>
  <si>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</si>
  <si>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</si>
  <si>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</si>
  <si>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</si>
  <si>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</si>
  <si>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</si>
  <si>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</si>
  <si>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</si>
  <si>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</si>
  <si>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</si>
  <si>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</si>
  <si>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</si>
  <si>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</si>
  <si>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</si>
  <si>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</si>
  <si>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</si>
  <si>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</si>
  <si>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</si>
  <si>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</si>
  <si>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</si>
  <si>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</si>
  <si>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</si>
  <si>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</si>
  <si>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</si>
  <si>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</si>
  <si>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</si>
  <si>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</si>
  <si>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</si>
  <si>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</si>
  <si>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</si>
  <si>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</si>
  <si>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</si>
  <si>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</si>
  <si>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</si>
  <si>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</si>
  <si>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</si>
  <si>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</si>
  <si>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</si>
  <si>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</si>
  <si>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</si>
  <si>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</si>
  <si>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</si>
  <si>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</si>
  <si>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</si>
  <si>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</si>
  <si>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</si>
  <si>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</si>
  <si>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</si>
  <si>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</si>
  <si>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</si>
  <si>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</si>
  <si>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</si>
  <si>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</si>
  <si>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</si>
  <si>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</si>
  <si>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</si>
  <si>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</si>
  <si>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</si>
  <si>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</si>
  <si>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</si>
  <si>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</si>
  <si>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</si>
  <si>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</si>
  <si>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</si>
  <si>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</si>
  <si>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</si>
  <si>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</si>
  <si>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</si>
  <si>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</si>
  <si>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</si>
  <si>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</si>
  <si>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</si>
  <si>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</si>
  <si>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</si>
  <si>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</si>
  <si>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</si>
  <si>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</si>
  <si>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</si>
  <si>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</si>
  <si>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</si>
  <si>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</si>
  <si>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</si>
  <si>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</si>
  <si>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</si>
  <si>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</si>
  <si>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</si>
  <si>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</si>
  <si>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</si>
  <si>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</si>
  <si>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</si>
  <si>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</si>
  <si>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</si>
  <si>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</si>
  <si>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</si>
  <si>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</si>
  <si>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</si>
  <si>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</si>
  <si>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</si>
  <si>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</si>
  <si>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</si>
  <si>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</si>
  <si>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</si>
  <si>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</si>
  <si>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</si>
  <si>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</si>
  <si>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</si>
  <si>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</si>
  <si>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</si>
  <si>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</si>
  <si>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</si>
  <si>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</si>
  <si>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</si>
  <si>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</si>
  <si>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</si>
  <si>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</si>
  <si>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</si>
  <si>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</si>
  <si>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</si>
  <si>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</si>
  <si>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</si>
  <si>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</si>
  <si>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</si>
  <si>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</si>
  <si>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</si>
  <si>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</si>
  <si>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</si>
  <si>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</si>
  <si>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</si>
  <si>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</si>
  <si>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</si>
  <si>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</si>
  <si>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</si>
  <si>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</si>
  <si>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</si>
  <si>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</si>
  <si>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</si>
  <si>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</si>
  <si>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</si>
  <si>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</si>
  <si>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</si>
  <si>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</si>
  <si>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</si>
  <si>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</si>
  <si>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</si>
  <si>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</si>
  <si>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</si>
  <si>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</si>
  <si>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</si>
  <si>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</si>
  <si>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</si>
  <si>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</si>
  <si>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</si>
  <si>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</si>
  <si>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</si>
  <si>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</si>
  <si>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</si>
  <si>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</si>
  <si>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</si>
  <si>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</si>
  <si>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</si>
  <si>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</si>
  <si>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</si>
  <si>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</si>
  <si>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</si>
  <si>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</si>
  <si>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</si>
  <si>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</si>
  <si>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</si>
  <si>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</si>
  <si>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</si>
  <si>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</si>
  <si>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</si>
  <si>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</si>
  <si>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</si>
  <si>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</si>
  <si>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</si>
  <si>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</si>
  <si>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</si>
  <si>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</si>
  <si>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</si>
  <si>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</si>
  <si>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</si>
  <si>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</si>
  <si>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</si>
  <si>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</si>
  <si>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</si>
  <si>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</si>
  <si>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</si>
  <si>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</si>
  <si>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</si>
  <si>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</si>
  <si>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</si>
  <si>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</si>
  <si>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</si>
  <si>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</si>
  <si>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</si>
  <si>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</si>
  <si>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</si>
  <si>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</si>
  <si>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</si>
  <si>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</si>
  <si>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</si>
  <si>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</si>
  <si>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</si>
  <si>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</si>
  <si>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</si>
  <si>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</si>
  <si>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</si>
  <si>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</si>
  <si>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</si>
  <si>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</si>
  <si>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</si>
  <si>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</si>
  <si>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</si>
  <si>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</si>
  <si>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</si>
  <si>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</si>
  <si>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</si>
  <si>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</si>
  <si>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</si>
  <si>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</si>
  <si>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</si>
  <si>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</si>
  <si>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</si>
  <si>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</si>
  <si>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</si>
  <si>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</si>
  <si>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</si>
  <si>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</si>
  <si>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</si>
  <si>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</si>
  <si>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</si>
  <si>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</si>
  <si>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</si>
  <si>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</si>
  <si>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</si>
  <si>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</si>
  <si>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</si>
  <si>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</si>
  <si>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</si>
  <si>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</si>
  <si>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</si>
  <si>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</si>
  <si>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</si>
  <si>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</si>
  <si>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</si>
  <si>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</si>
  <si>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</si>
  <si>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</si>
  <si>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</si>
  <si>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</si>
  <si>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</si>
  <si>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</si>
  <si>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</si>
  <si>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</si>
  <si>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</si>
  <si>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</si>
  <si>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</si>
  <si>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</si>
  <si>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</si>
  <si>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</si>
  <si>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</si>
  <si>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</si>
  <si>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</si>
  <si>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</si>
  <si>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</si>
  <si>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</si>
  <si>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</si>
  <si>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</si>
  <si>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</si>
  <si>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</si>
  <si>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</si>
  <si>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</si>
  <si>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</si>
  <si>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</si>
  <si>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</si>
  <si>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</si>
  <si>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</si>
  <si>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</si>
  <si>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</si>
  <si>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</si>
  <si>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</si>
  <si>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</si>
  <si>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</si>
  <si>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</si>
  <si>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</si>
  <si>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</si>
  <si>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</si>
  <si>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</si>
  <si>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</si>
  <si>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</si>
  <si>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</si>
  <si>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</si>
  <si>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</si>
  <si>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</si>
  <si>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</si>
  <si>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</si>
  <si>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</si>
  <si>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</si>
  <si>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</si>
  <si>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</si>
  <si>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</si>
  <si>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</si>
  <si>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</si>
  <si>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</si>
  <si>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</si>
  <si>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</si>
  <si>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</si>
  <si>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</si>
  <si>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</si>
  <si>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</si>
  <si>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</si>
  <si>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</si>
  <si>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</si>
  <si>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</si>
  <si>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</si>
  <si>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</si>
  <si>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</si>
  <si>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</si>
  <si>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</si>
  <si>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</si>
  <si>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</si>
  <si>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</si>
  <si>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</si>
  <si>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</si>
  <si>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</si>
  <si>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</si>
  <si>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</si>
  <si>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</si>
  <si>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</si>
  <si>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</si>
  <si>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</si>
  <si>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</si>
  <si>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</si>
  <si>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</si>
  <si>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</si>
  <si>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</si>
  <si>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</si>
  <si>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</si>
  <si>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</si>
  <si>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</si>
  <si>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</si>
  <si>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</si>
  <si>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</si>
  <si>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</si>
  <si>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</si>
  <si>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</si>
  <si>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</si>
  <si>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</si>
  <si>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</si>
  <si>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</si>
  <si>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</si>
  <si>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</si>
  <si>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</si>
  <si>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</si>
  <si>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</si>
  <si>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</si>
  <si>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</si>
  <si>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</si>
  <si>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</si>
  <si>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</si>
  <si>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</si>
  <si>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</si>
  <si>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</si>
  <si>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</si>
  <si>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</si>
  <si>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</si>
  <si>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</si>
  <si>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</si>
  <si>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</si>
  <si>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</si>
  <si>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</si>
  <si>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</si>
  <si>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</si>
  <si>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</si>
  <si>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</si>
  <si>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</si>
  <si>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</si>
  <si>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</si>
  <si>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</si>
  <si>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</si>
  <si>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</si>
  <si>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</si>
  <si>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</si>
  <si>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</si>
  <si>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</si>
  <si>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</si>
  <si>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</si>
  <si>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</si>
  <si>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</si>
  <si>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</si>
  <si>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</si>
  <si>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</si>
  <si>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</si>
  <si>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</si>
  <si>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</si>
  <si>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</si>
  <si>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</si>
  <si>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</si>
  <si>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</si>
  <si>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</si>
  <si>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</si>
  <si>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</si>
  <si>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</si>
  <si>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</si>
  <si>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</si>
  <si>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</si>
  <si>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</si>
  <si>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</si>
  <si>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</si>
  <si>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</si>
  <si>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</si>
  <si>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</si>
  <si>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</si>
  <si>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</si>
  <si>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</si>
  <si>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</si>
  <si>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</si>
  <si>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</si>
  <si>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</si>
  <si>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</si>
  <si>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</si>
  <si>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</si>
  <si>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</si>
  <si>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</si>
  <si>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</si>
  <si>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</si>
  <si>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</si>
  <si>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</si>
  <si>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</si>
  <si>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</si>
  <si>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</si>
  <si>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</si>
  <si>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</si>
  <si>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</si>
  <si>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</si>
  <si>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</si>
  <si>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</si>
  <si>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</si>
  <si>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</si>
  <si>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</si>
  <si>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</si>
  <si>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</si>
  <si>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</si>
  <si>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</si>
  <si>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</si>
  <si>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</si>
  <si>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</si>
  <si>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</si>
  <si>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</si>
  <si>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</si>
  <si>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</si>
  <si>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</si>
  <si>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</si>
  <si>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</si>
  <si>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</si>
  <si>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</si>
  <si>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</si>
  <si>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</si>
  <si>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</si>
  <si>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</si>
  <si>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</si>
  <si>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</si>
  <si>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</si>
  <si>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</si>
  <si>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</si>
  <si>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</si>
  <si>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</si>
  <si>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</si>
  <si>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</si>
  <si>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</si>
  <si>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</si>
  <si>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</si>
  <si>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</si>
  <si>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</si>
  <si>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</si>
  <si>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</si>
  <si>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</si>
  <si>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</si>
  <si>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</si>
  <si>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</si>
  <si>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</si>
  <si>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</si>
  <si>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</si>
  <si>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</si>
  <si>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</si>
  <si>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</si>
  <si>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</si>
  <si>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</si>
  <si>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</si>
  <si>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</si>
  <si>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</si>
  <si>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</si>
  <si>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</si>
  <si>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</si>
  <si>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</si>
  <si>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</si>
  <si>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</si>
  <si>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</si>
  <si>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</si>
  <si>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</si>
  <si>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</si>
  <si>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</si>
  <si>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</si>
  <si>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</si>
  <si>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</si>
  <si>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</si>
  <si>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</si>
  <si>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</si>
  <si>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</si>
  <si>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</si>
  <si>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</si>
  <si>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</si>
  <si>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</si>
  <si>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</si>
  <si>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</si>
  <si>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</si>
  <si>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</si>
  <si>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</si>
  <si>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</si>
  <si>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</si>
  <si>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</si>
  <si>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</si>
  <si>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</si>
  <si>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</si>
  <si>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</si>
  <si>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</si>
  <si>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</si>
  <si>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</si>
  <si>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</si>
  <si>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</si>
  <si>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</si>
  <si>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</si>
  <si>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</si>
  <si>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</si>
  <si>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</si>
  <si>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</si>
  <si>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</si>
  <si>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</si>
  <si>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</si>
  <si>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</si>
  <si>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</si>
  <si>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</si>
  <si>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</si>
  <si>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</si>
  <si>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</si>
  <si>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</si>
  <si>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</si>
  <si>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</si>
  <si>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</si>
  <si>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</si>
  <si>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</si>
  <si>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</si>
  <si>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</si>
  <si>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</si>
  <si>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</si>
  <si>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</si>
  <si>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</si>
  <si>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</si>
  <si>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</si>
  <si>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</si>
  <si>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</si>
  <si>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</si>
  <si>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</si>
  <si>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</si>
  <si>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</si>
  <si>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</si>
  <si>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</si>
  <si>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</si>
  <si>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</si>
  <si>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</si>
  <si>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</si>
  <si>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</si>
  <si>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</si>
  <si>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</si>
  <si>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</si>
  <si>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</si>
  <si>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</si>
  <si>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</si>
  <si>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</si>
  <si>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</si>
  <si>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</si>
  <si>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</si>
  <si>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</si>
  <si>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</si>
  <si>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</si>
  <si>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</si>
  <si>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</si>
  <si>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</si>
  <si>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</si>
  <si>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</si>
  <si>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</si>
  <si>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</si>
  <si>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</si>
  <si>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</si>
  <si>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</si>
  <si>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</si>
  <si>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</si>
  <si>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</si>
  <si>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</si>
  <si>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</si>
  <si>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</si>
  <si>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</si>
  <si>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</si>
  <si>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</si>
  <si>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</si>
  <si>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</si>
  <si>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</si>
  <si>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</si>
  <si>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</si>
  <si>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</si>
  <si>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</si>
  <si>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</si>
  <si>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</si>
  <si>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</si>
  <si>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</si>
  <si>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</si>
  <si>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</si>
  <si>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</si>
  <si>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</si>
  <si>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</si>
  <si>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</si>
  <si>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</si>
  <si>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</si>
  <si>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</si>
  <si>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</si>
  <si>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</si>
  <si>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</si>
  <si>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</si>
  <si>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</si>
  <si>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</si>
  <si>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</si>
  <si>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</si>
  <si>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</si>
  <si>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</si>
  <si>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</si>
  <si>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</si>
  <si>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</si>
  <si>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</si>
  <si>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</si>
  <si>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</si>
  <si>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</si>
  <si>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</si>
  <si>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</si>
  <si>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</si>
  <si>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</si>
  <si>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</si>
  <si>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</si>
  <si>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</si>
  <si>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</si>
  <si>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</si>
  <si>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</si>
  <si>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</si>
  <si>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</si>
  <si>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</si>
  <si>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</si>
  <si>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</si>
  <si>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</si>
  <si>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</si>
  <si>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</si>
  <si>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</si>
  <si>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</si>
  <si>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</si>
  <si>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</si>
  <si>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</si>
  <si>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</si>
  <si>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</si>
  <si>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</si>
  <si>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</si>
  <si>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</si>
  <si>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</si>
  <si>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</si>
  <si>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</si>
  <si>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</si>
  <si>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</si>
  <si>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</si>
  <si>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</si>
  <si>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</si>
  <si>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</si>
  <si>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</si>
  <si>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</si>
  <si>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</si>
  <si>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</si>
  <si>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</si>
  <si>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</si>
  <si>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</si>
  <si>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</si>
  <si>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</si>
  <si>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</si>
  <si>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</si>
  <si>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</si>
  <si>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</si>
  <si>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</si>
  <si>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</si>
  <si>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</si>
  <si>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</si>
  <si>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</si>
  <si>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</si>
  <si>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</si>
  <si>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</si>
  <si>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</si>
  <si>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</si>
  <si>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</si>
  <si>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</si>
  <si>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</si>
  <si>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</si>
  <si>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</si>
  <si>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</si>
  <si>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</si>
  <si>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</si>
  <si>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</si>
  <si>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</si>
  <si>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</si>
  <si>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</si>
  <si>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</si>
  <si>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</si>
  <si>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</si>
  <si>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</si>
  <si>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</si>
  <si>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</si>
  <si>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</si>
  <si>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</si>
  <si>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</si>
  <si>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</si>
  <si>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</si>
  <si>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</si>
  <si>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</si>
  <si>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</si>
  <si>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</si>
  <si>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</si>
  <si>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</si>
  <si>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</si>
  <si>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</si>
  <si>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</si>
  <si>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</si>
  <si>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</si>
  <si>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</si>
  <si>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</si>
  <si>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</si>
  <si>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</si>
  <si>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</si>
  <si>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</si>
  <si>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</si>
  <si>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</si>
  <si>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</si>
  <si>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</si>
  <si>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</si>
  <si>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</si>
  <si>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</si>
  <si>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</si>
  <si>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</si>
  <si>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</si>
  <si>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</si>
  <si>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</si>
  <si>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</si>
  <si>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</si>
  <si>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</si>
  <si>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</si>
  <si>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</si>
  <si>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</si>
  <si>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</si>
  <si>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</si>
  <si>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</si>
  <si>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</si>
  <si>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</si>
  <si>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</si>
  <si>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</si>
  <si>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</si>
  <si>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</si>
  <si>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</si>
  <si>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</si>
  <si>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</si>
  <si>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</si>
  <si>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</si>
  <si>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</si>
  <si>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</si>
  <si>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</si>
  <si>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</si>
  <si>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</si>
  <si>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</si>
  <si>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</si>
  <si>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</si>
  <si>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</si>
  <si>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</si>
  <si>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</si>
  <si>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</si>
  <si>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</si>
  <si>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</si>
  <si>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</si>
  <si>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</si>
  <si>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</si>
  <si>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</si>
  <si>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</si>
  <si>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</si>
  <si>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</si>
  <si>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</si>
  <si>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</si>
  <si>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</si>
  <si>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</si>
  <si>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</si>
  <si>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</si>
  <si>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</si>
  <si>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</si>
  <si>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</si>
  <si>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</si>
  <si>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</si>
  <si>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</si>
  <si>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</si>
  <si>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</si>
  <si>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</si>
  <si>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</si>
  <si>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</si>
  <si>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</si>
  <si>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</si>
  <si>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</si>
  <si>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</si>
  <si>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</si>
  <si>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</si>
  <si>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</si>
  <si>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</si>
  <si>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</si>
  <si>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</si>
  <si>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</si>
  <si>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</si>
  <si>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</si>
  <si>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</si>
  <si>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</si>
  <si>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</si>
  <si>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</si>
  <si>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</si>
  <si>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</si>
  <si>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</si>
  <si>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</si>
  <si>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</si>
  <si>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</si>
  <si>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</si>
  <si>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</si>
  <si>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</si>
  <si>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</si>
  <si>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</si>
  <si>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</si>
  <si>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</si>
  <si>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</si>
  <si>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</si>
  <si>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</si>
  <si>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</si>
  <si>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</si>
  <si>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</si>
  <si>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</si>
  <si>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</si>
  <si>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</si>
  <si>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</si>
  <si>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</si>
  <si>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</si>
  <si>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</si>
  <si>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</si>
  <si>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</si>
  <si>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</si>
  <si>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</si>
  <si>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</si>
  <si>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</si>
  <si>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</si>
  <si>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</si>
  <si>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</si>
  <si>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</si>
  <si>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</si>
  <si>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</si>
  <si>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</si>
  <si>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</si>
  <si>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</si>
  <si>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</si>
  <si>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</si>
  <si>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</si>
  <si>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</si>
  <si>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</si>
  <si>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</si>
  <si>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</si>
  <si>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</si>
  <si>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</si>
  <si>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</si>
  <si>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</si>
  <si>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</si>
  <si>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</si>
  <si>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</si>
  <si>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</si>
  <si>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</si>
  <si>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</si>
  <si>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</si>
  <si>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</si>
  <si>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</si>
  <si>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</si>
  <si>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</si>
  <si>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</si>
  <si>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</si>
  <si>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</si>
  <si>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</si>
  <si>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</si>
  <si>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</si>
  <si>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</si>
  <si>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</si>
  <si>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</si>
  <si>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</si>
  <si>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</si>
  <si>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</si>
  <si>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</si>
  <si>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</si>
  <si>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</si>
  <si>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</si>
  <si>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</si>
  <si>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</si>
  <si>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</si>
  <si>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</si>
  <si>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</si>
  <si>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</si>
  <si>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</si>
  <si>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</si>
  <si>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</si>
  <si>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</si>
  <si>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</si>
  <si>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</si>
  <si>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</si>
  <si>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</si>
  <si>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</si>
  <si>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</si>
  <si>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</si>
  <si>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</si>
  <si>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</si>
  <si>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</si>
  <si>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</si>
  <si>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</si>
  <si>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</si>
  <si>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</si>
  <si>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</si>
  <si>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</si>
  <si>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</si>
  <si>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</si>
  <si>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</si>
  <si>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</si>
  <si>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</si>
  <si>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</si>
  <si>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</si>
  <si>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</si>
  <si>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</si>
  <si>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</si>
  <si>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</si>
  <si>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</si>
  <si>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</si>
  <si>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</si>
  <si>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</si>
  <si>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</si>
  <si>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</si>
  <si>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</si>
  <si>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</si>
  <si>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</si>
  <si>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</si>
  <si>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</si>
  <si>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</si>
  <si>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</si>
  <si>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</si>
  <si>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</si>
  <si>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</si>
  <si>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</si>
  <si>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</si>
  <si>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</si>
  <si>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</si>
  <si>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</si>
  <si>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</si>
  <si>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</si>
  <si>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</si>
  <si>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</si>
  <si>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</si>
  <si>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</si>
  <si>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</si>
  <si>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</si>
  <si>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</si>
  <si>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</si>
  <si>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</si>
  <si>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</si>
  <si>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</si>
  <si>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</si>
  <si>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</si>
  <si>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</si>
  <si>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</si>
  <si>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</si>
  <si>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</si>
  <si>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</si>
  <si>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</si>
  <si>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</si>
  <si>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</si>
  <si>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</si>
  <si>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</si>
  <si>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</si>
  <si>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</si>
  <si>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</si>
  <si>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</si>
  <si>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</si>
  <si>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</si>
  <si>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</si>
  <si>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</si>
  <si>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</si>
  <si>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</si>
  <si>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</si>
  <si>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</si>
  <si>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</si>
  <si>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</si>
  <si>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</si>
  <si>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</si>
  <si>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</si>
  <si>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</si>
  <si>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</si>
  <si>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</si>
  <si>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</si>
  <si>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</si>
  <si>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</si>
  <si>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</si>
  <si>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</si>
  <si>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</si>
  <si>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</si>
  <si>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</si>
  <si>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</si>
  <si>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</si>
  <si>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</si>
  <si>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</si>
  <si>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</si>
  <si>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</si>
  <si>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</si>
  <si>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</si>
  <si>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</si>
  <si>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</si>
  <si>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</si>
  <si>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</si>
  <si>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</si>
  <si>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</si>
  <si>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</si>
  <si>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</si>
  <si>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</si>
  <si>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</si>
  <si>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</si>
  <si>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</si>
  <si>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</si>
  <si>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</si>
  <si>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</si>
  <si>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</si>
  <si>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</si>
  <si>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</si>
  <si>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</si>
  <si>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</si>
  <si>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</si>
  <si>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</si>
  <si>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</si>
  <si>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</si>
  <si>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</si>
  <si>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</si>
  <si>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</si>
  <si>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</si>
  <si>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</si>
  <si>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</si>
  <si>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</si>
  <si>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</si>
  <si>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</si>
  <si>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</si>
  <si>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</si>
  <si>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</si>
  <si>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</si>
  <si>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</si>
  <si>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</si>
  <si>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</si>
  <si>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</si>
  <si>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</si>
  <si>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</si>
  <si>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</si>
  <si>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</si>
  <si>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</si>
  <si>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</si>
  <si>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</si>
  <si>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</si>
  <si>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</si>
  <si>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</si>
  <si>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</si>
  <si>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</si>
  <si>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</si>
  <si>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</si>
  <si>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</si>
  <si>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</si>
  <si>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</si>
  <si>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</si>
  <si>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</si>
  <si>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</si>
  <si>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</si>
  <si>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</si>
  <si>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</si>
  <si>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</si>
  <si>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</si>
  <si>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</si>
  <si>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</si>
  <si>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</si>
  <si>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</si>
  <si>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</si>
  <si>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</si>
  <si>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</si>
  <si>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</si>
  <si>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</si>
  <si>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</si>
  <si>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</si>
  <si>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</si>
  <si>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</si>
  <si>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</si>
  <si>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</si>
  <si>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</si>
  <si>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</si>
  <si>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</si>
  <si>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</si>
  <si>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</si>
  <si>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</si>
  <si>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</si>
  <si>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</si>
  <si>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</si>
  <si>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</si>
  <si>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</si>
  <si>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</si>
  <si>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</si>
  <si>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</si>
  <si>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</si>
  <si>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</si>
  <si>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</si>
  <si>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</si>
  <si>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</si>
  <si>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</si>
  <si>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</si>
  <si>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</si>
  <si>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</si>
  <si>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</si>
  <si>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</si>
  <si>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</si>
  <si>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</si>
  <si>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</si>
  <si>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</si>
  <si>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</si>
  <si>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</si>
  <si>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</si>
  <si>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</si>
  <si>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</si>
  <si>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</si>
  <si>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</si>
  <si>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</si>
  <si>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</si>
  <si>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</si>
  <si>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</si>
  <si>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</si>
  <si>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</si>
  <si>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</si>
  <si>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</si>
  <si>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</si>
  <si>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</si>
  <si>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</si>
  <si>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</si>
  <si>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</si>
  <si>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</si>
  <si>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</si>
  <si>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</si>
  <si>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</si>
  <si>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</si>
  <si>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</si>
  <si>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</si>
  <si>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</si>
  <si>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</si>
  <si>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</si>
  <si>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</si>
  <si>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</si>
  <si>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</si>
  <si>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</si>
  <si>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</si>
  <si>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</si>
  <si>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</si>
  <si>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</si>
  <si>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</si>
  <si>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</si>
  <si>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</si>
  <si>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</si>
  <si>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</si>
  <si>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</si>
  <si>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</si>
  <si>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</si>
  <si>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</si>
  <si>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</si>
  <si>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</si>
  <si>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</si>
  <si>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</si>
  <si>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</si>
  <si>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</si>
  <si>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</si>
  <si>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</si>
  <si>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</si>
  <si>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</si>
  <si>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</si>
  <si>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</si>
  <si>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</si>
  <si>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</si>
  <si>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</si>
  <si>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</si>
  <si>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</si>
  <si>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</si>
  <si>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</si>
  <si>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</si>
  <si>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</si>
  <si>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</si>
  <si>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</si>
  <si>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</si>
  <si>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</si>
  <si>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</si>
  <si>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</si>
  <si>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</si>
  <si>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</si>
  <si>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</si>
  <si>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</si>
  <si>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</si>
  <si>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</si>
  <si>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</si>
  <si>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</si>
  <si>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</si>
  <si>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</si>
  <si>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</si>
  <si>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</si>
  <si>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</si>
  <si>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</si>
  <si>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</si>
  <si>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</si>
  <si>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</si>
  <si>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</si>
  <si>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</si>
  <si>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</si>
  <si>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</si>
  <si>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</si>
  <si>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</si>
  <si>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</si>
  <si>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</si>
  <si>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</si>
  <si>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</si>
  <si>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</si>
  <si>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</si>
  <si>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</si>
  <si>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</si>
  <si>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</si>
  <si>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</si>
  <si>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</si>
  <si>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</si>
  <si>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</si>
  <si>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</si>
  <si>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</si>
  <si>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</si>
  <si>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</si>
  <si>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</si>
  <si>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</si>
  <si>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</si>
  <si>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</si>
  <si>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</si>
  <si>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</si>
  <si>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</si>
  <si>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</si>
  <si>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</si>
  <si>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</si>
  <si>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</si>
  <si>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</si>
  <si>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</si>
  <si>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</si>
  <si>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</si>
  <si>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</si>
  <si>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</si>
  <si>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</si>
  <si>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</si>
  <si>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</si>
  <si>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</si>
  <si>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</si>
  <si>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</si>
  <si>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</si>
  <si>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</si>
  <si>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</si>
  <si>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</si>
  <si>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</si>
  <si>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</si>
  <si>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</si>
  <si>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</si>
  <si>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</si>
  <si>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</si>
  <si>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</si>
  <si>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</si>
  <si>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</si>
  <si>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</si>
  <si>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</si>
  <si>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</si>
  <si>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</si>
  <si>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</si>
  <si>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</si>
  <si>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</si>
  <si>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</si>
  <si>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</si>
  <si>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</si>
  <si>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</si>
  <si>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</si>
  <si>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</si>
  <si>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</si>
  <si>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</si>
  <si>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</si>
  <si>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</si>
  <si>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</si>
  <si>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</si>
  <si>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</si>
  <si>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</si>
  <si>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</si>
  <si>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</si>
  <si>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</si>
  <si>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</si>
  <si>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</si>
  <si>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</si>
  <si>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</si>
  <si>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</si>
  <si>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</si>
  <si>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</si>
  <si>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</si>
  <si>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</si>
  <si>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</si>
  <si>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</si>
  <si>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</si>
  <si>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</si>
  <si>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</si>
  <si>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</si>
  <si>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</si>
  <si>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</si>
  <si>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</si>
  <si>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</si>
  <si>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</si>
  <si>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</si>
  <si>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</si>
  <si>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</si>
  <si>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</si>
  <si>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</si>
  <si>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</si>
  <si>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</si>
  <si>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</si>
  <si>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</si>
  <si>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</si>
  <si>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</si>
  <si>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</si>
  <si>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</si>
  <si>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</si>
  <si>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</si>
  <si>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</si>
  <si>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</si>
  <si>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</si>
  <si>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</si>
  <si>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</si>
  <si>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</si>
  <si>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</si>
  <si>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</si>
  <si>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</si>
  <si>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</si>
  <si>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</si>
  <si>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</si>
  <si>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</si>
  <si>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</si>
  <si>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</si>
  <si>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</si>
  <si>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</si>
  <si>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</si>
  <si>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</si>
  <si>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</si>
  <si>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</si>
  <si>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</si>
  <si>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</si>
  <si>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</si>
  <si>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</si>
  <si>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</si>
  <si>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</si>
  <si>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</si>
  <si>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</si>
  <si>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</si>
  <si>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</si>
  <si>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</si>
  <si>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</si>
  <si>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</si>
  <si>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</si>
  <si>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</si>
  <si>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</si>
  <si>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</si>
  <si>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</si>
  <si>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</si>
  <si>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</si>
  <si>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</si>
  <si>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</si>
  <si>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</si>
  <si>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</si>
  <si>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</si>
  <si>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</si>
  <si>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</si>
  <si>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</si>
  <si>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</si>
  <si>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</si>
  <si>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</si>
  <si>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</si>
  <si>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</si>
  <si>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</si>
  <si>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</si>
  <si>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</si>
  <si>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</si>
  <si>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</si>
  <si>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</si>
  <si>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</si>
  <si>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</si>
  <si>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</si>
  <si>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</si>
  <si>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</si>
  <si>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</si>
  <si>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</si>
  <si>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</si>
  <si>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</si>
  <si>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</si>
  <si>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</si>
  <si>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</si>
  <si>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</si>
  <si>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</si>
  <si>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</si>
  <si>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</si>
  <si>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</si>
  <si>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</si>
  <si>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</si>
  <si>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</si>
  <si>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</si>
  <si>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</si>
  <si>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</si>
  <si>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</si>
  <si>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</si>
  <si>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</si>
  <si>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</si>
  <si>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</si>
  <si>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</si>
  <si>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</si>
  <si>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</si>
  <si>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</si>
  <si>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</si>
  <si>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</si>
  <si>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</si>
  <si>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</si>
  <si>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</si>
  <si>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</si>
  <si>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</si>
  <si>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</si>
  <si>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</si>
  <si>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</si>
  <si>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</si>
  <si>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</si>
  <si>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</si>
  <si>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</si>
  <si>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</si>
  <si>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</si>
  <si>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</si>
  <si>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</si>
  <si>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</si>
  <si>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</si>
  <si>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</si>
  <si>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</si>
  <si>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</si>
  <si>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</si>
  <si>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</si>
  <si>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</si>
  <si>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</si>
  <si>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</si>
  <si>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</si>
  <si>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</si>
  <si>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</si>
  <si>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</si>
  <si>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</si>
  <si>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</si>
  <si>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</si>
  <si>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</si>
  <si>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</si>
  <si>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</si>
  <si>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</si>
  <si>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</si>
  <si>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</si>
  <si>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</si>
  <si>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</si>
  <si>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</si>
  <si>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</si>
  <si>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</si>
  <si>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</si>
  <si>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</si>
  <si>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</si>
  <si>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</si>
  <si>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</si>
  <si>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</si>
  <si>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</si>
  <si>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</si>
  <si>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</si>
  <si>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</si>
  <si>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</si>
  <si>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</si>
  <si>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</si>
  <si>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</si>
  <si>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</si>
  <si>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</si>
  <si>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</si>
  <si>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</si>
  <si>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</si>
  <si>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</si>
  <si>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</si>
  <si>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</si>
  <si>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</si>
  <si>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</si>
  <si>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</si>
  <si>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</si>
  <si>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</si>
  <si>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</si>
  <si>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</si>
  <si>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</si>
  <si>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</si>
  <si>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</si>
  <si>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</si>
  <si>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</si>
  <si>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</si>
  <si>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</si>
  <si>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</si>
  <si>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</si>
  <si>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</si>
  <si>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</si>
  <si>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</si>
  <si>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</si>
  <si>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</si>
  <si>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</si>
  <si>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</si>
  <si>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</si>
  <si>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</si>
  <si>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</si>
  <si>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</si>
  <si>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</si>
  <si>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</si>
  <si>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</si>
  <si>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</si>
  <si>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</si>
  <si>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</si>
  <si>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</si>
  <si>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</si>
  <si>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</si>
  <si>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</si>
  <si>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</si>
  <si>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</si>
  <si>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</si>
  <si>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</si>
  <si>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</si>
  <si>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</si>
  <si>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</si>
  <si>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</si>
  <si>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</si>
  <si>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</si>
  <si>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</si>
  <si>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</si>
  <si>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</si>
  <si>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</si>
  <si>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</si>
  <si>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</si>
  <si>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</si>
  <si>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</si>
  <si>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</si>
  <si>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</si>
  <si>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</si>
  <si>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</si>
  <si>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</si>
  <si>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</si>
  <si>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</si>
  <si>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</si>
  <si>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</si>
  <si>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</si>
  <si>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</si>
  <si>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</si>
  <si>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</si>
  <si>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</si>
  <si>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</si>
  <si>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</si>
  <si>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</si>
  <si>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</si>
  <si>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</si>
  <si>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</si>
  <si>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</si>
  <si>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</si>
  <si>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</si>
  <si>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</si>
  <si>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</si>
  <si>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</si>
  <si>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</si>
  <si>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</si>
  <si>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</si>
  <si>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</si>
  <si>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</si>
  <si>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</si>
  <si>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</si>
  <si>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</si>
  <si>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</si>
  <si>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</si>
  <si>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</si>
  <si>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</si>
  <si>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</si>
  <si>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</si>
  <si>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</si>
  <si>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</si>
  <si>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</si>
  <si>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</si>
  <si>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</si>
  <si>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</si>
  <si>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</si>
  <si>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</si>
  <si>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</si>
  <si>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</si>
  <si>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</si>
  <si>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</si>
  <si>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</si>
  <si>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</si>
  <si>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</si>
  <si>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</si>
  <si>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</si>
  <si>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</si>
  <si>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</si>
  <si>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</si>
  <si>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</si>
  <si>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</si>
  <si>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</si>
  <si>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</si>
  <si>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</si>
  <si>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</si>
  <si>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</si>
  <si>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</si>
  <si>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</si>
  <si>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</si>
  <si>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</si>
  <si>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</si>
  <si>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</si>
  <si>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</si>
  <si>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</si>
  <si>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</si>
  <si>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</si>
  <si>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</si>
  <si>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</si>
  <si>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</si>
  <si>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</si>
  <si>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</si>
  <si>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</si>
  <si>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</si>
  <si>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</si>
  <si>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</si>
  <si>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</si>
  <si>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</si>
  <si>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</si>
  <si>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</si>
  <si>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</si>
  <si>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</si>
  <si>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</si>
  <si>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</si>
  <si>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</si>
  <si>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</si>
  <si>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</si>
  <si>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</si>
  <si>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</si>
  <si>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</si>
  <si>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</si>
  <si>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</si>
  <si>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</si>
  <si>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</si>
  <si>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</si>
  <si>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</si>
  <si>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</si>
  <si>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</si>
  <si>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</si>
  <si>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</si>
  <si>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</si>
  <si>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</si>
  <si>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</si>
  <si>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</si>
  <si>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</si>
  <si>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</si>
  <si>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</si>
  <si>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</si>
  <si>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</si>
  <si>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</si>
  <si>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</si>
  <si>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</si>
  <si>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</si>
  <si>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</si>
  <si>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</si>
  <si>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</si>
  <si>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</si>
  <si>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</si>
  <si>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</si>
  <si>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</si>
  <si>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</si>
  <si>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</si>
  <si>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</si>
  <si>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</si>
  <si>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</si>
  <si>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</si>
  <si>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</si>
  <si>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</si>
  <si>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</si>
  <si>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</si>
  <si>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</si>
  <si>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</si>
  <si>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</si>
  <si>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</si>
  <si>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</si>
  <si>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</si>
  <si>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</si>
  <si>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</si>
  <si>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</si>
  <si>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</si>
  <si>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</si>
  <si>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</si>
  <si>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</si>
  <si>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</si>
  <si>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</si>
  <si>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</si>
  <si>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</si>
  <si>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</si>
  <si>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</si>
  <si>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</si>
  <si>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</si>
  <si>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</si>
  <si>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</si>
  <si>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</si>
  <si>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</si>
  <si>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</si>
  <si>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</si>
  <si>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</si>
  <si>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</si>
  <si>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</si>
  <si>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</si>
  <si>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</si>
  <si>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</si>
  <si>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</si>
  <si>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</si>
  <si>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</si>
  <si>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</si>
  <si>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</si>
  <si>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</si>
  <si>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</si>
  <si>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</si>
  <si>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</si>
  <si>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</si>
  <si>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</si>
  <si>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</si>
  <si>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</si>
  <si>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</si>
  <si>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</si>
  <si>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</si>
  <si>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</si>
  <si>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</si>
  <si>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</si>
  <si>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</si>
  <si>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</si>
  <si>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</si>
  <si>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</si>
  <si>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</si>
  <si>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</si>
  <si>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</si>
  <si>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</si>
  <si>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</si>
  <si>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</si>
  <si>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</si>
  <si>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</si>
  <si>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</si>
  <si>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</si>
  <si>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</si>
  <si>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</si>
  <si>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</si>
  <si>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</si>
  <si>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</si>
  <si>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</si>
  <si>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</si>
  <si>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</si>
  <si>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</si>
  <si>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</si>
  <si>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</si>
  <si>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</si>
  <si>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</si>
  <si>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</si>
  <si>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</si>
  <si>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</si>
  <si>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</si>
  <si>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</si>
  <si>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</si>
  <si>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</si>
  <si>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</si>
  <si>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</si>
  <si>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</si>
  <si>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</si>
  <si>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</si>
  <si>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</si>
  <si>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</si>
  <si>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</si>
  <si>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</si>
  <si>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</si>
  <si>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</si>
  <si>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</si>
  <si>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</si>
  <si>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</si>
  <si>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</si>
  <si>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</si>
  <si>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</si>
  <si>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</si>
  <si>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</si>
  <si>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</si>
  <si>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</si>
  <si>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</si>
  <si>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</si>
  <si>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</si>
  <si>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</si>
  <si>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</si>
  <si>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</si>
  <si>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</si>
  <si>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</si>
  <si>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</si>
  <si>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</si>
  <si>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</si>
  <si>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</si>
  <si>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</si>
  <si>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</si>
  <si>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</si>
  <si>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</si>
  <si>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</si>
  <si>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</si>
  <si>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</si>
  <si>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</si>
  <si>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</si>
  <si>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</si>
  <si>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</si>
  <si>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</si>
  <si>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</si>
  <si>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</si>
  <si>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</si>
  <si>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</si>
  <si>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</si>
  <si>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</si>
  <si>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</si>
  <si>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</si>
  <si>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</si>
  <si>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</si>
  <si>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</si>
  <si>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</si>
  <si>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</si>
  <si>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</si>
  <si>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</si>
  <si>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</si>
  <si>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</si>
  <si>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</si>
  <si>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</si>
  <si>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</si>
  <si>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</si>
  <si>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</si>
  <si>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</si>
  <si>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</si>
  <si>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</si>
  <si>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</si>
  <si>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</si>
  <si>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</si>
  <si>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</si>
  <si>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</si>
  <si>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</si>
  <si>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</si>
  <si>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</si>
  <si>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</si>
  <si>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</si>
  <si>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</si>
  <si>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</si>
  <si>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</si>
  <si>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</si>
  <si>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</si>
  <si>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</si>
  <si>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</si>
  <si>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</si>
  <si>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</si>
  <si>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</si>
  <si>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</si>
  <si>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</si>
  <si>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</si>
  <si>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</si>
  <si>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</si>
  <si>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</si>
  <si>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</si>
  <si>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</si>
  <si>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</si>
  <si>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</si>
  <si>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</si>
  <si>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</si>
  <si>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</si>
  <si>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</si>
  <si>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</si>
  <si>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</si>
  <si>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</si>
  <si>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</si>
  <si>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</si>
  <si>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</si>
  <si>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</si>
  <si>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</si>
  <si>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</si>
  <si>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</si>
  <si>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</si>
  <si>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</si>
  <si>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</si>
  <si>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</si>
  <si>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</si>
  <si>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</si>
  <si>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</si>
  <si>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</si>
  <si>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</si>
  <si>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</si>
  <si>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</si>
  <si>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</si>
  <si>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</si>
  <si>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</si>
  <si>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</si>
  <si>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</si>
  <si>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</si>
  <si>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</si>
  <si>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</si>
  <si>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</si>
  <si>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</si>
  <si>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</si>
  <si>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</si>
  <si>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</si>
  <si>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</si>
  <si>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</si>
  <si>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</si>
  <si>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</si>
  <si>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</si>
  <si>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</si>
  <si>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</si>
  <si>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</si>
  <si>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</si>
  <si>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</si>
  <si>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</si>
  <si>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</si>
  <si>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</si>
  <si>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</si>
  <si>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</si>
  <si>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</si>
  <si>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</si>
  <si>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</si>
  <si>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</si>
  <si>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</si>
  <si>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</si>
  <si>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</si>
  <si>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</si>
  <si>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</si>
  <si>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</si>
  <si>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</si>
  <si>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</si>
  <si>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</si>
  <si>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</si>
  <si>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</si>
  <si>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</si>
  <si>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</si>
  <si>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</si>
  <si>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</si>
  <si>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</si>
  <si>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</si>
  <si>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</si>
  <si>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</si>
  <si>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</si>
  <si>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</si>
  <si>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</si>
  <si>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</si>
  <si>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</si>
  <si>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</si>
  <si>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</si>
  <si>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</si>
  <si>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</si>
  <si>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</si>
  <si>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</si>
  <si>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</si>
  <si>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</si>
  <si>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</si>
  <si>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</si>
  <si>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</si>
  <si>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</si>
  <si>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</si>
  <si>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</si>
  <si>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</si>
  <si>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</si>
  <si>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</si>
  <si>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</si>
  <si>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</si>
  <si>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</si>
  <si>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</si>
  <si>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</si>
  <si>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</si>
  <si>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</si>
  <si>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</si>
  <si>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</si>
  <si>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</si>
  <si>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</si>
  <si>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</si>
  <si>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</si>
  <si>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</si>
  <si>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</si>
  <si>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</si>
  <si>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</si>
  <si>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</si>
  <si>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</si>
  <si>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</si>
  <si>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</si>
  <si>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</si>
  <si>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</si>
  <si>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</si>
  <si>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</si>
  <si>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</si>
  <si>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</si>
  <si>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</si>
  <si>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</si>
  <si>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</si>
  <si>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</si>
  <si>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</si>
  <si>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</si>
  <si>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</si>
  <si>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</si>
  <si>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</si>
  <si>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</si>
  <si>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</si>
  <si>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</si>
  <si>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</si>
  <si>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</si>
  <si>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</si>
  <si>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</si>
  <si>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</si>
  <si>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</si>
  <si>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</si>
  <si>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</si>
  <si>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</si>
  <si>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</si>
  <si>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</si>
  <si>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</si>
  <si>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</si>
  <si>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</si>
  <si>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</si>
  <si>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</si>
  <si>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</si>
  <si>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</si>
  <si>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</si>
  <si>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</si>
  <si>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</si>
  <si>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</si>
  <si>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</si>
  <si>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</si>
  <si>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</si>
  <si>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</si>
  <si>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</si>
  <si>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</si>
  <si>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</si>
  <si>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</si>
  <si>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</si>
  <si>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</si>
  <si>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</si>
  <si>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</si>
  <si>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</si>
  <si>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</si>
  <si>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</si>
  <si>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</si>
  <si>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</si>
  <si>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</si>
  <si>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</si>
  <si>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</si>
  <si>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</si>
  <si>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</si>
  <si>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</si>
  <si>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</si>
  <si>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</si>
  <si>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</si>
  <si>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</si>
  <si>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</si>
  <si>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</si>
  <si>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</si>
  <si>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</si>
  <si>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</si>
  <si>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</si>
  <si>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</si>
  <si>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</si>
  <si>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</si>
  <si>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</si>
  <si>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</si>
  <si>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</si>
  <si>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</si>
  <si>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</si>
  <si>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</si>
  <si>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</si>
  <si>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</si>
  <si>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</si>
  <si>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</si>
  <si>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</si>
  <si>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</si>
  <si>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</si>
  <si>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</si>
  <si>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</si>
  <si>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</si>
  <si>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</si>
  <si>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</si>
  <si>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</si>
  <si>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</si>
  <si>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</si>
  <si>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</si>
  <si>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</si>
  <si>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</si>
  <si>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</si>
  <si>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</si>
  <si>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</si>
  <si>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</si>
  <si>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</si>
  <si>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</si>
  <si>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</si>
  <si>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</si>
  <si>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</si>
  <si>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</si>
  <si>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</si>
  <si>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</si>
  <si>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</si>
  <si>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</si>
  <si>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</si>
  <si>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</si>
  <si>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</si>
  <si>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</si>
  <si>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</si>
  <si>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</si>
  <si>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</si>
  <si>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</si>
  <si>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</si>
  <si>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</si>
  <si>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</si>
  <si>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</si>
  <si>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</si>
  <si>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</si>
  <si>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</si>
  <si>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</si>
  <si>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</si>
  <si>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</si>
  <si>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</si>
  <si>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</si>
  <si>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</si>
  <si>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</si>
  <si>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</si>
  <si>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</si>
  <si>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</si>
  <si>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</si>
  <si>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</si>
  <si>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</si>
  <si>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</si>
  <si>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</si>
  <si>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</si>
  <si>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</si>
  <si>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</si>
  <si>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</si>
  <si>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</si>
  <si>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</si>
  <si>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</si>
  <si>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</si>
  <si>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</si>
  <si>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</si>
  <si>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</si>
  <si>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</si>
  <si>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</si>
  <si>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</si>
  <si>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</si>
  <si>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</si>
  <si>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</si>
  <si>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</si>
  <si>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</si>
  <si>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</si>
  <si>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</si>
  <si>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</si>
  <si>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</si>
  <si>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</si>
  <si>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</si>
  <si>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</si>
  <si>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</si>
  <si>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</si>
  <si>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</si>
  <si>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</si>
  <si>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</si>
  <si>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</si>
  <si>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</si>
  <si>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</si>
  <si>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</si>
  <si>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</si>
  <si>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</si>
  <si>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</si>
  <si>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</si>
  <si>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</si>
  <si>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</si>
  <si>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</si>
  <si>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</si>
  <si>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</si>
  <si>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</si>
  <si>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</si>
  <si>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</si>
  <si>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</si>
  <si>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</si>
  <si>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</si>
  <si>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</si>
  <si>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</si>
  <si>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</si>
  <si>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</si>
  <si>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</si>
  <si>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</si>
  <si>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</si>
  <si>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</si>
  <si>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</si>
  <si>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</si>
  <si>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</si>
  <si>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</si>
  <si>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</si>
  <si>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</si>
  <si>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</si>
  <si>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</si>
  <si>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</si>
  <si>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</si>
  <si>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</si>
  <si>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</si>
  <si>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</si>
  <si>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</si>
  <si>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</si>
  <si>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</si>
  <si>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</si>
  <si>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</si>
  <si>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</si>
  <si>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</si>
  <si>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</si>
  <si>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</si>
  <si>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</si>
  <si>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</si>
  <si>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</si>
  <si>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</si>
  <si>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</si>
  <si>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</si>
  <si>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</si>
  <si>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</si>
  <si>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</si>
  <si>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</si>
  <si>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</si>
  <si>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</si>
  <si>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</si>
  <si>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</si>
  <si>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</si>
  <si>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</si>
  <si>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</si>
  <si>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</si>
  <si>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</si>
  <si>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</si>
  <si>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</si>
  <si>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</si>
  <si>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</si>
  <si>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</si>
  <si>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</si>
  <si>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</si>
  <si>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</si>
  <si>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</si>
  <si>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</si>
  <si>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</si>
  <si>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</si>
  <si>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</si>
  <si>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</si>
  <si>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</si>
  <si>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</si>
  <si>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</si>
  <si>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</si>
  <si>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</si>
  <si>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</si>
  <si>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</si>
  <si>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</si>
  <si>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</si>
  <si>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</si>
  <si>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</si>
  <si>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</si>
  <si>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</si>
  <si>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</si>
  <si>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</si>
  <si>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</si>
  <si>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</si>
  <si>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</si>
  <si>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</si>
  <si>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</si>
  <si>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</si>
  <si>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</si>
  <si>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</si>
  <si>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</si>
  <si>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</si>
  <si>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</si>
  <si>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</si>
  <si>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</si>
  <si>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</si>
  <si>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</si>
  <si>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</si>
  <si>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</si>
  <si>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</si>
  <si>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</si>
  <si>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</si>
  <si>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</si>
  <si>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</si>
  <si>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</si>
  <si>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</si>
  <si>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</si>
  <si>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</si>
  <si>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</si>
  <si>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</si>
  <si>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</si>
  <si>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</si>
  <si>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</si>
  <si>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</si>
  <si>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</si>
  <si>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</si>
  <si>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</si>
  <si>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</si>
  <si>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</si>
  <si>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</si>
  <si>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</si>
  <si>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</si>
  <si>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</si>
  <si>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</si>
  <si>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</si>
  <si>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</si>
  <si>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</si>
  <si>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</si>
  <si>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</si>
  <si>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</si>
  <si>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</si>
  <si>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</si>
  <si>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</si>
  <si>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</si>
  <si>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</si>
  <si>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</si>
  <si>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</si>
  <si>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</si>
  <si>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</si>
  <si>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</si>
  <si>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</si>
  <si>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</si>
  <si>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</si>
  <si>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</si>
  <si>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</si>
  <si>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</si>
  <si>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</si>
  <si>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</si>
  <si>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</si>
  <si>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</si>
  <si>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</si>
  <si>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</si>
  <si>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</si>
  <si>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</si>
  <si>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</si>
  <si>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</si>
  <si>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</si>
  <si>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</si>
  <si>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</si>
  <si>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</si>
  <si>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</si>
  <si>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</si>
  <si>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</si>
  <si>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</si>
  <si>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</si>
  <si>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</si>
  <si>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</si>
  <si>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</si>
  <si>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</si>
  <si>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</si>
  <si>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</si>
  <si>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</si>
  <si>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</si>
  <si>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</si>
  <si>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</si>
  <si>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</si>
  <si>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</si>
  <si>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</si>
  <si>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</si>
  <si>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</si>
  <si>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</si>
  <si>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</si>
  <si>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</si>
  <si>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</si>
  <si>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</si>
  <si>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</si>
  <si>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</si>
  <si>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</si>
  <si>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</si>
  <si>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</si>
  <si>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</si>
  <si>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</si>
  <si>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</si>
  <si>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</si>
  <si>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</si>
  <si>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</si>
  <si>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</si>
  <si>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</si>
  <si>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</si>
  <si>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</si>
  <si>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</si>
  <si>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</si>
  <si>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</si>
  <si>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</si>
  <si>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</si>
  <si>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</si>
  <si>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</si>
  <si>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</si>
  <si>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</si>
  <si>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</si>
  <si>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</si>
  <si>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</si>
  <si>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</si>
  <si>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</si>
  <si>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</si>
  <si>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</si>
  <si>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</si>
  <si>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</si>
  <si>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</si>
  <si>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</si>
  <si>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</si>
  <si>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</si>
  <si>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</si>
  <si>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</si>
  <si>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</si>
  <si>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</si>
  <si>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</si>
  <si>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</si>
  <si>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</si>
  <si>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</si>
  <si>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</si>
  <si>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</si>
  <si>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</si>
  <si>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</si>
  <si>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</si>
  <si>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</si>
  <si>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</si>
  <si>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</si>
  <si>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</si>
  <si>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</si>
  <si>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</si>
  <si>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</si>
  <si>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</si>
  <si>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</si>
  <si>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</si>
  <si>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</si>
  <si>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</si>
  <si>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</si>
  <si>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</si>
  <si>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</si>
  <si>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</si>
  <si>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</si>
  <si>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</si>
  <si>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</si>
  <si>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</si>
  <si>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</si>
  <si>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</si>
  <si>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</si>
  <si>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</si>
  <si>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</si>
  <si>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</si>
  <si>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</si>
  <si>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</si>
  <si>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</si>
  <si>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</si>
  <si>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</si>
  <si>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</si>
  <si>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</si>
  <si>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</si>
  <si>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</si>
  <si>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</si>
  <si>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</si>
  <si>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</si>
  <si>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</si>
  <si>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</si>
  <si>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</si>
  <si>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</si>
  <si>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</si>
  <si>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</si>
  <si>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</si>
  <si>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</si>
  <si>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</si>
  <si>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</si>
  <si>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</si>
  <si>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</si>
  <si>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</si>
  <si>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</si>
  <si>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</si>
  <si>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</si>
  <si>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</si>
  <si>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</si>
  <si>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</si>
  <si>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</si>
  <si>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</si>
  <si>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</si>
  <si>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</si>
  <si>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</si>
  <si>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</si>
  <si>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</si>
  <si>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</si>
  <si>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</si>
  <si>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</si>
  <si>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</si>
  <si>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</si>
  <si>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</si>
  <si>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</si>
  <si>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</si>
  <si>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</si>
  <si>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</si>
  <si>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</si>
  <si>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</si>
  <si>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</si>
  <si>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</si>
  <si>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</si>
  <si>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</si>
  <si>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</si>
  <si>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</si>
  <si>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</si>
  <si>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</si>
  <si>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</si>
  <si>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</si>
  <si>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</si>
  <si>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</si>
  <si>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</si>
  <si>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</si>
  <si>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</si>
  <si>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</si>
  <si>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</si>
  <si>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</si>
  <si>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</si>
  <si>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</si>
  <si>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</si>
  <si>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</si>
  <si>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</si>
  <si>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</si>
  <si>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</si>
  <si>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</si>
  <si>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</si>
  <si>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</si>
  <si>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</si>
  <si>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</si>
  <si>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</si>
  <si>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</si>
  <si>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</si>
  <si>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</si>
  <si>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</si>
  <si>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</si>
  <si>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</si>
  <si>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</si>
  <si>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</si>
  <si>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</si>
  <si>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</si>
  <si>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</si>
  <si>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</si>
  <si>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</si>
  <si>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</si>
  <si>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</si>
  <si>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</si>
  <si>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</si>
  <si>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</si>
  <si>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</si>
  <si>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</si>
  <si>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</si>
  <si>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</si>
  <si>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</si>
  <si>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</si>
  <si>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</si>
  <si>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</si>
  <si>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</si>
  <si>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</si>
  <si>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</si>
  <si>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</si>
  <si>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</si>
  <si>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</si>
  <si>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</si>
  <si>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</si>
  <si>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</si>
  <si>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</si>
  <si>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</si>
  <si>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</si>
  <si>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</si>
  <si>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</si>
  <si>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</si>
  <si>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</si>
  <si>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</si>
  <si>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</si>
  <si>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</si>
  <si>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</si>
  <si>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</si>
  <si>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</si>
  <si>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</si>
  <si>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</si>
  <si>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</si>
  <si>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</si>
  <si>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</si>
  <si>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</si>
  <si>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</si>
  <si>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</si>
  <si>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</si>
  <si>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</si>
  <si>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</si>
  <si>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</si>
  <si>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</si>
  <si>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</si>
  <si>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</si>
  <si>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</si>
  <si>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</si>
  <si>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</si>
  <si>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</si>
  <si>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</si>
  <si>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</si>
  <si>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</si>
  <si>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</si>
  <si>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</si>
  <si>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</si>
  <si>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</si>
  <si>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</si>
  <si>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</si>
  <si>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</si>
  <si>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</si>
  <si>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</si>
  <si>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</si>
  <si>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</si>
  <si>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</si>
  <si>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</si>
  <si>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</si>
  <si>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</si>
  <si>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</si>
  <si>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</si>
  <si>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</si>
  <si>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</si>
  <si>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</si>
  <si>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</si>
  <si>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</si>
  <si>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</si>
  <si>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</si>
  <si>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</si>
  <si>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</si>
  <si>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</si>
  <si>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</si>
  <si>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</si>
  <si>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</si>
  <si>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</si>
  <si>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</si>
  <si>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</si>
  <si>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</si>
  <si>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</si>
  <si>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</si>
  <si>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</si>
  <si>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</si>
  <si>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</si>
  <si>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</si>
  <si>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</si>
  <si>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</si>
  <si>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</si>
  <si>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</si>
  <si>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</si>
  <si>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</si>
  <si>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</si>
  <si>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</si>
  <si>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</si>
  <si>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</si>
  <si>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</si>
  <si>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</si>
  <si>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</si>
  <si>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</si>
  <si>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</si>
  <si>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</si>
  <si>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</si>
  <si>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</si>
  <si>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</si>
  <si>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</si>
  <si>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</si>
  <si>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</si>
  <si>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</si>
  <si>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</si>
  <si>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</si>
  <si>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</si>
  <si>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</si>
  <si>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</si>
  <si>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</si>
  <si>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</si>
  <si>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</si>
  <si>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</si>
  <si>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</si>
  <si>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</si>
  <si>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</si>
  <si>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</si>
  <si>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</si>
  <si>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</si>
  <si>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</si>
  <si>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</si>
  <si>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</si>
  <si>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</si>
  <si>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</si>
  <si>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</si>
  <si>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</si>
  <si>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</si>
  <si>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</si>
  <si>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</si>
  <si>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</si>
  <si>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</si>
  <si>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</si>
  <si>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</si>
  <si>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</si>
  <si>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</si>
  <si>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</si>
  <si>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</si>
  <si>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</si>
  <si>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</si>
  <si>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</si>
  <si>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</si>
  <si>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</si>
  <si>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</si>
  <si>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</si>
  <si>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</si>
  <si>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</si>
  <si>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</si>
  <si>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</si>
  <si>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</si>
  <si>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</si>
  <si>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</si>
  <si>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</si>
  <si>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</si>
  <si>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</si>
  <si>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</si>
  <si>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</si>
  <si>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</si>
  <si>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</si>
  <si>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</si>
  <si>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</si>
  <si>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</si>
  <si>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</si>
  <si>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</si>
  <si>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</si>
  <si>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</si>
  <si>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</si>
  <si>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</si>
  <si>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</si>
  <si>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</si>
  <si>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</si>
  <si>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</si>
  <si>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</si>
  <si>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</si>
  <si>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</si>
  <si>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</si>
  <si>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</si>
  <si>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</si>
  <si>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</si>
  <si>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</si>
  <si>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</si>
  <si>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</si>
  <si>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</si>
  <si>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</si>
  <si>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</si>
  <si>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</si>
  <si>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</si>
  <si>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</si>
  <si>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</si>
  <si>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</si>
  <si>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</si>
  <si>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</si>
  <si>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</si>
  <si>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</si>
  <si>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</si>
  <si>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</si>
  <si>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</si>
  <si>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</si>
  <si>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</si>
  <si>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</si>
  <si>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</si>
  <si>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</si>
  <si>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</si>
  <si>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</si>
  <si>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</si>
  <si>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</si>
  <si>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</si>
  <si>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</si>
  <si>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</si>
  <si>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</si>
  <si>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</si>
  <si>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</si>
  <si>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</si>
  <si>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</si>
  <si>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</si>
  <si>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</si>
  <si>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</si>
  <si>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</si>
  <si>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</si>
  <si>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</si>
  <si>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</si>
  <si>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</si>
  <si>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</si>
  <si>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</si>
  <si>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</si>
  <si>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</si>
  <si>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</si>
  <si>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</si>
  <si>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</si>
  <si>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</si>
  <si>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</si>
  <si>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</si>
  <si>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</si>
  <si>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</si>
  <si>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</si>
  <si>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</si>
  <si>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</si>
  <si>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</si>
  <si>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</si>
  <si>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</si>
  <si>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</si>
  <si>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</si>
  <si>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</si>
  <si>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</si>
  <si>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</si>
  <si>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</si>
  <si>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</si>
  <si>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</si>
  <si>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</si>
  <si>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</si>
  <si>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</si>
  <si>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</si>
  <si>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</si>
  <si>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</si>
  <si>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</si>
  <si>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</si>
  <si>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</si>
  <si>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</si>
  <si>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</si>
  <si>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</si>
  <si>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</si>
  <si>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</si>
  <si>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</si>
  <si>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</si>
  <si>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</si>
  <si>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</si>
  <si>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</si>
  <si>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</si>
  <si>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</si>
  <si>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</si>
  <si>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</si>
  <si>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</si>
  <si>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</si>
  <si>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</si>
  <si>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</si>
  <si>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</si>
  <si>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</si>
  <si>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</si>
  <si>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</si>
  <si>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</si>
  <si>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</si>
  <si>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</si>
  <si>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</si>
  <si>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</si>
  <si>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</si>
  <si>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</si>
  <si>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</si>
  <si>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</si>
  <si>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</si>
  <si>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</si>
  <si>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</si>
  <si>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</si>
  <si>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</si>
  <si>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</si>
  <si>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</si>
  <si>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</si>
  <si>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</si>
  <si>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</si>
  <si>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</si>
  <si>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</si>
  <si>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</si>
  <si>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</si>
  <si>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</si>
  <si>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</si>
  <si>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</si>
  <si>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</si>
  <si>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</si>
  <si>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</si>
  <si>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</si>
  <si>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</si>
  <si>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</si>
  <si>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</si>
  <si>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</si>
  <si>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</si>
  <si>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</si>
  <si>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</si>
  <si>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</si>
  <si>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</si>
  <si>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</si>
  <si>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</si>
  <si>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</si>
  <si>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</si>
  <si>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</si>
  <si>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</si>
  <si>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</si>
  <si>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</si>
  <si>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</si>
  <si>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</si>
  <si>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</si>
  <si>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</si>
  <si>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</si>
  <si>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</si>
  <si>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</si>
  <si>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</si>
  <si>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</si>
  <si>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</si>
  <si>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</si>
  <si>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</si>
  <si>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</si>
  <si>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</si>
  <si>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</si>
  <si>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</si>
  <si>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</si>
  <si>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</si>
  <si>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</si>
  <si>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</si>
  <si>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</si>
  <si>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</si>
  <si>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</si>
  <si>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</si>
  <si>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</si>
  <si>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</si>
  <si>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</si>
  <si>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</si>
  <si>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</si>
  <si>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</si>
  <si>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</si>
  <si>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</si>
  <si>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</si>
  <si>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</si>
  <si>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</si>
  <si>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</si>
  <si>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</si>
  <si>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</si>
  <si>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</si>
  <si>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</si>
  <si>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</si>
  <si>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</si>
  <si>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</si>
  <si>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</si>
  <si>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</si>
  <si>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</si>
  <si>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</si>
  <si>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</si>
  <si>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</si>
  <si>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</si>
  <si>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</si>
  <si>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</si>
  <si>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</si>
  <si>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</si>
  <si>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</si>
  <si>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</si>
  <si>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</si>
  <si>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</si>
  <si>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</si>
  <si>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</si>
  <si>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</si>
  <si>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</si>
  <si>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</si>
  <si>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</si>
  <si>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</si>
  <si>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</si>
  <si>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</si>
  <si>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</si>
  <si>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</si>
  <si>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</si>
  <si>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</si>
  <si>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</si>
  <si>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</si>
  <si>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</si>
  <si>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</si>
  <si>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</si>
  <si>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</si>
  <si>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</si>
  <si>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</si>
  <si>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</si>
  <si>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</si>
  <si>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</si>
  <si>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</si>
  <si>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</si>
  <si>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</si>
  <si>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</si>
  <si>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</si>
  <si>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</si>
  <si>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</si>
  <si>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</si>
  <si>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</si>
  <si>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</si>
  <si>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</si>
  <si>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</si>
  <si>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</si>
  <si>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</si>
  <si>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</si>
  <si>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</si>
  <si>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</si>
  <si>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</si>
  <si>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</si>
  <si>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</si>
  <si>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</si>
  <si>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</si>
  <si>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</si>
  <si>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</si>
  <si>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</si>
  <si>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</si>
  <si>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</si>
  <si>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</si>
  <si>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</si>
  <si>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</si>
  <si>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</si>
  <si>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</si>
  <si>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</si>
  <si>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</si>
  <si>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</si>
  <si>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</si>
  <si>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</si>
  <si>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</si>
  <si>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</si>
  <si>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</si>
  <si>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</si>
  <si>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</si>
  <si>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</si>
  <si>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</si>
  <si>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</si>
  <si>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</si>
  <si>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</si>
  <si>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</si>
  <si>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</si>
  <si>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</si>
  <si>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</si>
  <si>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</si>
  <si>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</si>
  <si>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</si>
  <si>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</si>
  <si>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</si>
  <si>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</si>
  <si>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</si>
  <si>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</si>
  <si>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</si>
  <si>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</si>
  <si>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</si>
  <si>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</si>
  <si>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</si>
  <si>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</si>
  <si>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</si>
  <si>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</si>
  <si>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</si>
  <si>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</si>
  <si>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</si>
  <si>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</si>
  <si>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</si>
  <si>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</si>
  <si>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</si>
  <si>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</si>
  <si>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</si>
  <si>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</si>
  <si>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</si>
  <si>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</si>
  <si>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</si>
  <si>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</si>
  <si>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</si>
  <si>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</si>
  <si>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</si>
  <si>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</si>
  <si>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</si>
  <si>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</si>
  <si>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</si>
  <si>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</si>
  <si>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</si>
  <si>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</si>
  <si>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</si>
  <si>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</si>
  <si>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</si>
  <si>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</si>
  <si>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</si>
  <si>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</si>
  <si>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</si>
  <si>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</si>
  <si>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</si>
  <si>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</si>
  <si>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</si>
  <si>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</si>
  <si>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</si>
  <si>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</si>
  <si>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</si>
  <si>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</si>
  <si>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</si>
  <si>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</si>
  <si>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</si>
  <si>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</si>
  <si>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</si>
  <si>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</si>
  <si>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</si>
  <si>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</si>
  <si>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</si>
  <si>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</si>
  <si>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</si>
  <si>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</si>
  <si>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</si>
  <si>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</si>
  <si>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</si>
  <si>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</si>
  <si>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</si>
  <si>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</si>
  <si>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</si>
  <si>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</si>
  <si>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</si>
  <si>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</si>
  <si>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</si>
  <si>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</si>
  <si>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</si>
  <si>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</si>
  <si>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</si>
  <si>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</si>
  <si>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</si>
  <si>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</si>
  <si>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</si>
  <si>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</si>
  <si>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</si>
  <si>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</si>
  <si>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</si>
  <si>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</si>
  <si>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</si>
  <si>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</si>
  <si>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</si>
  <si>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</si>
  <si>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</si>
  <si>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</si>
  <si>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</si>
  <si>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</si>
  <si>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</si>
  <si>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</si>
  <si>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</si>
  <si>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</si>
  <si>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</si>
  <si>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</si>
  <si>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</si>
  <si>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</si>
  <si>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</si>
  <si>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</si>
  <si>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</si>
  <si>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</si>
  <si>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</si>
  <si>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</si>
  <si>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</si>
  <si>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</si>
  <si>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</si>
  <si>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</si>
  <si>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</si>
  <si>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</si>
  <si>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</si>
  <si>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</si>
  <si>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</si>
  <si>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</si>
  <si>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</si>
  <si>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</si>
  <si>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</si>
  <si>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</si>
  <si>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</si>
  <si>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</si>
  <si>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</si>
  <si>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</si>
  <si>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</si>
  <si>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</si>
  <si>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</si>
  <si>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</si>
  <si>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</si>
  <si>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</si>
  <si>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</si>
  <si>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</si>
  <si>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</si>
  <si>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</si>
  <si>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</si>
  <si>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</si>
  <si>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</si>
  <si>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</si>
  <si>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</si>
  <si>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</si>
  <si>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</si>
  <si>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</si>
  <si>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</si>
  <si>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</si>
  <si>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</si>
  <si>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</si>
  <si>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</si>
  <si>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</si>
  <si>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</si>
  <si>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</si>
  <si>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</si>
  <si>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</si>
  <si>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</si>
  <si>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</si>
  <si>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</si>
  <si>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</si>
  <si>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</si>
  <si>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</si>
  <si>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</si>
  <si>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</si>
  <si>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</si>
  <si>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</si>
  <si>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</si>
  <si>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</si>
  <si>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</si>
  <si>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</si>
  <si>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</si>
  <si>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</si>
  <si>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</si>
  <si>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</si>
  <si>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</si>
  <si>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</si>
  <si>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</si>
  <si>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</si>
  <si>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</si>
  <si>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</si>
  <si>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</si>
  <si>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</si>
  <si>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</si>
  <si>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</si>
  <si>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</si>
  <si>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</si>
  <si>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</si>
  <si>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</si>
  <si>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</si>
  <si>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</si>
  <si>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</si>
  <si>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</si>
  <si>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</si>
  <si>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</si>
  <si>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</si>
  <si>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</si>
  <si>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</si>
  <si>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</si>
  <si>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</si>
  <si>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</si>
  <si>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</si>
  <si>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</si>
  <si>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</si>
  <si>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</si>
  <si>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</si>
  <si>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</si>
  <si>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</si>
  <si>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</si>
  <si>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</si>
  <si>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</si>
  <si>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</si>
  <si>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</si>
  <si>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</si>
  <si>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</si>
  <si>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</si>
  <si>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</si>
  <si>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</si>
  <si>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</si>
  <si>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</si>
  <si>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</si>
  <si>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</si>
  <si>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</si>
  <si>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</si>
  <si>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</si>
  <si>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</si>
  <si>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</si>
  <si>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</si>
  <si>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</si>
  <si>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</si>
  <si>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</si>
  <si>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</si>
  <si>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</si>
  <si>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</si>
  <si>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</si>
  <si>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</si>
  <si>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</si>
  <si>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</si>
  <si>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</si>
  <si>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</si>
  <si>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</si>
  <si>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</si>
  <si>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</si>
  <si>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</si>
  <si>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</si>
  <si>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</si>
  <si>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</si>
  <si>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</si>
  <si>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</si>
  <si>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</si>
  <si>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</si>
  <si>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</si>
  <si>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</si>
  <si>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</si>
  <si>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</si>
  <si>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</si>
  <si>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</si>
  <si>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</si>
  <si>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</si>
  <si>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</si>
  <si>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</si>
  <si>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</si>
  <si>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</si>
  <si>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</si>
  <si>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</si>
  <si>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</si>
  <si>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</si>
  <si>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</si>
  <si>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</si>
  <si>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</si>
  <si>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</si>
  <si>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</si>
  <si>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</si>
  <si>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</si>
  <si>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</si>
  <si>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</si>
  <si>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</si>
  <si>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</si>
  <si>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</si>
  <si>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</si>
  <si>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</si>
  <si>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</si>
  <si>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</si>
  <si>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</si>
  <si>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</si>
  <si>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</si>
  <si>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</si>
  <si>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</si>
  <si>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</si>
  <si>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</si>
  <si>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</si>
  <si>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</si>
  <si>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</si>
  <si>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</si>
  <si>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</si>
  <si>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</si>
  <si>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</si>
  <si>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</si>
  <si>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</si>
  <si>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</si>
  <si>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</si>
  <si>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</si>
  <si>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</si>
  <si>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</si>
  <si>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</si>
  <si>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</si>
  <si>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</si>
  <si>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</si>
  <si>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</si>
  <si>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</si>
  <si>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</si>
  <si>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</si>
  <si>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</si>
  <si>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</si>
  <si>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</si>
  <si>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</si>
  <si>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</si>
  <si>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</si>
  <si>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</si>
  <si>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</si>
  <si>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</si>
  <si>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</si>
  <si>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</si>
  <si>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</si>
  <si>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</si>
  <si>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</si>
  <si>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</si>
  <si>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</si>
  <si>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</si>
  <si>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</si>
  <si>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</si>
  <si>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</si>
  <si>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</si>
  <si>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</si>
  <si>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</si>
  <si>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</si>
  <si>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</si>
  <si>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</si>
  <si>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</si>
  <si>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</si>
  <si>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</si>
  <si>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</si>
  <si>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</si>
  <si>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</si>
  <si>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</si>
  <si>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</si>
  <si>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</si>
  <si>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</si>
  <si>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</si>
  <si>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</si>
  <si>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</si>
  <si>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</si>
  <si>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</si>
  <si>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</si>
  <si>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</si>
  <si>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</si>
  <si>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</si>
  <si>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</si>
  <si>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</si>
  <si>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</si>
  <si>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</si>
  <si>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</si>
  <si>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</si>
  <si>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</si>
  <si>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</si>
  <si>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</si>
  <si>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</si>
  <si>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</si>
  <si>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</si>
  <si>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</si>
  <si>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</si>
  <si>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</si>
  <si>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</si>
  <si>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</si>
  <si>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</si>
  <si>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</si>
  <si>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</si>
  <si>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</si>
  <si>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</si>
  <si>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</si>
  <si>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</si>
  <si>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</si>
  <si>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</si>
  <si>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</si>
  <si>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</si>
  <si>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</si>
  <si>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</si>
  <si>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</si>
  <si>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</si>
  <si>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</si>
  <si>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</si>
  <si>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</si>
  <si>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</si>
  <si>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</si>
  <si>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</si>
  <si>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</si>
  <si>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</si>
  <si>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</si>
  <si>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</si>
  <si>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</si>
  <si>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</si>
  <si>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</si>
  <si>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</si>
  <si>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</si>
  <si>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</si>
  <si>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</si>
  <si>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</si>
  <si>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</si>
  <si>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</si>
  <si>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</si>
  <si>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</si>
  <si>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</si>
  <si>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</si>
  <si>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</si>
  <si>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</si>
  <si>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</si>
  <si>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</si>
  <si>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</si>
  <si>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</si>
  <si>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</si>
  <si>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</si>
  <si>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</si>
  <si>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</si>
  <si>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</si>
  <si>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</si>
  <si>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</si>
  <si>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</si>
  <si>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</si>
  <si>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</si>
  <si>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</si>
  <si>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</si>
  <si>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</si>
  <si>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</si>
  <si>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</si>
  <si>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</si>
  <si>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</si>
  <si>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</si>
  <si>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</si>
  <si>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</si>
  <si>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</si>
  <si>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</si>
  <si>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</si>
  <si>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</si>
  <si>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</si>
  <si>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</si>
  <si>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</si>
  <si>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</si>
  <si>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</si>
  <si>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</si>
  <si>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</si>
  <si>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</si>
  <si>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</si>
  <si>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</si>
  <si>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</si>
  <si>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</si>
  <si>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</si>
  <si>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</si>
  <si>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</si>
  <si>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</si>
  <si>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</si>
  <si>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</si>
  <si>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</si>
  <si>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</si>
  <si>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</si>
  <si>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</si>
  <si>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</si>
  <si>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</si>
  <si>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</si>
  <si>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</si>
  <si>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</si>
  <si>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</si>
  <si>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</si>
  <si>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</si>
  <si>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</si>
  <si>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</si>
  <si>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</si>
  <si>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</si>
  <si>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</si>
  <si>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</si>
  <si>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</si>
  <si>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</si>
  <si>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</si>
  <si>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</si>
  <si>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</si>
  <si>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</si>
  <si>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</si>
  <si>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</si>
  <si>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</si>
  <si>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</si>
  <si>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</si>
  <si>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</si>
  <si>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</si>
  <si>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</si>
  <si>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</si>
  <si>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</si>
  <si>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</si>
  <si>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</si>
  <si>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</si>
  <si>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</si>
  <si>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</si>
  <si>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</si>
  <si>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</si>
  <si>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</si>
  <si>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</si>
  <si>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</si>
  <si>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</si>
  <si>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</si>
  <si>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</si>
  <si>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</si>
  <si>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</si>
  <si>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</si>
  <si>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</si>
  <si>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</si>
  <si>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</si>
  <si>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</si>
  <si>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</si>
  <si>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</si>
  <si>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</si>
  <si>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</si>
  <si>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</si>
  <si>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</si>
  <si>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</si>
  <si>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</si>
  <si>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</si>
  <si>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</si>
  <si>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</si>
  <si>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</si>
  <si>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</si>
  <si>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</si>
  <si>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</si>
  <si>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</si>
  <si>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</si>
  <si>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</si>
  <si>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</si>
  <si>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</si>
  <si>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</si>
  <si>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</si>
  <si>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</si>
  <si>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</si>
  <si>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</si>
  <si>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</si>
  <si>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</si>
  <si>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</si>
  <si>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</si>
  <si>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</si>
  <si>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</si>
  <si>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</si>
  <si>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</si>
  <si>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</si>
  <si>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</si>
  <si>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</si>
  <si>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</si>
  <si>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</si>
  <si>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</si>
  <si>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</si>
  <si>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</si>
  <si>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</si>
  <si>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</si>
  <si>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</si>
  <si>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</si>
  <si>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</si>
  <si>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</si>
  <si>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</si>
  <si>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</si>
  <si>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</si>
  <si>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</si>
  <si>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</si>
  <si>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</si>
  <si>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</si>
  <si>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</si>
  <si>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</si>
  <si>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</si>
  <si>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</si>
  <si>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</si>
  <si>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</si>
  <si>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</si>
  <si>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</si>
  <si>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</si>
  <si>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</si>
  <si>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</si>
  <si>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</si>
  <si>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</si>
  <si>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</si>
  <si>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</si>
  <si>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</si>
  <si>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</si>
  <si>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</si>
  <si>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</si>
  <si>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</si>
  <si>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</si>
  <si>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</si>
  <si>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</si>
  <si>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</si>
  <si>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</si>
  <si>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</si>
  <si>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</si>
  <si>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</si>
  <si>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</si>
  <si>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</si>
  <si>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</si>
  <si>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</si>
  <si>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</si>
  <si>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</si>
  <si>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</si>
  <si>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</si>
  <si>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</si>
  <si>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</si>
  <si>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</si>
  <si>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</si>
  <si>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</si>
  <si>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</si>
  <si>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</si>
  <si>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</si>
  <si>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</si>
  <si>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</si>
  <si>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</si>
  <si>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</si>
  <si>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</si>
  <si>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</si>
  <si>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</si>
  <si>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</si>
  <si>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</si>
  <si>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</si>
  <si>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</si>
  <si>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</si>
  <si>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</si>
  <si>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</si>
  <si>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</si>
  <si>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</si>
  <si>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</si>
  <si>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</si>
  <si>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</si>
  <si>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</si>
  <si>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</si>
  <si>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</si>
  <si>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</si>
  <si>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</si>
  <si>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</si>
  <si>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</si>
  <si>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</si>
  <si>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</si>
  <si>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</si>
  <si>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</si>
  <si>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</si>
  <si>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</si>
  <si>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</si>
  <si>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</si>
  <si>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</si>
  <si>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</si>
  <si>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</si>
  <si>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</si>
  <si>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</si>
  <si>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</si>
  <si>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</si>
  <si>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</si>
  <si>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</si>
  <si>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</si>
  <si>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</si>
  <si>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</si>
  <si>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</si>
  <si>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</si>
  <si>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</si>
  <si>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</si>
  <si>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</si>
  <si>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</si>
  <si>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</si>
  <si>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</si>
  <si>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</si>
  <si>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</si>
  <si>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</si>
  <si>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</si>
  <si>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</si>
  <si>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</si>
  <si>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</si>
  <si>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</si>
  <si>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</si>
  <si>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</si>
  <si>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</si>
  <si>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</si>
  <si>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</si>
  <si>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</si>
  <si>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</si>
  <si>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</si>
  <si>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</si>
  <si>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</si>
  <si>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</si>
  <si>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</si>
  <si>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</si>
  <si>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</si>
  <si>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</si>
  <si>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</si>
  <si>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</si>
  <si>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</si>
  <si>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</si>
  <si>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</si>
  <si>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</si>
  <si>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</si>
  <si>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</si>
  <si>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</si>
  <si>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</si>
  <si>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</si>
  <si>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</si>
  <si>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</si>
  <si>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</si>
  <si>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</si>
  <si>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</si>
  <si>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</si>
  <si>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</si>
  <si>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</si>
  <si>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</si>
  <si>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</si>
  <si>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</si>
  <si>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</si>
  <si>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</si>
  <si>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</si>
  <si>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</si>
  <si>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</si>
  <si>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</si>
  <si>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</si>
  <si>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</si>
  <si>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</si>
  <si>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</si>
  <si>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</si>
  <si>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</si>
  <si>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</si>
  <si>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</si>
  <si>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</si>
  <si>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</si>
  <si>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</si>
  <si>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</si>
  <si>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</si>
  <si>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</si>
  <si>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</si>
  <si>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</si>
  <si>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</si>
  <si>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</si>
  <si>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</si>
  <si>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</si>
  <si>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</si>
  <si>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</si>
  <si>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</si>
  <si>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</si>
  <si>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</si>
  <si>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</si>
  <si>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</si>
  <si>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</si>
  <si>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</si>
  <si>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</si>
  <si>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</si>
  <si>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</si>
  <si>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</si>
  <si>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</si>
  <si>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</si>
  <si>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</si>
  <si>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</si>
  <si>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</si>
  <si>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</si>
  <si>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</si>
  <si>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</si>
  <si>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</si>
  <si>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</si>
  <si>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</si>
  <si>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</si>
  <si>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</si>
  <si>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</si>
  <si>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</si>
  <si>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</si>
  <si>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</si>
  <si>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</si>
  <si>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</si>
  <si>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</si>
  <si>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</si>
  <si>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</si>
  <si>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</si>
  <si>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</si>
  <si>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</si>
  <si>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</si>
  <si>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</si>
  <si>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</si>
  <si>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</si>
  <si>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</si>
  <si>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</si>
  <si>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</si>
  <si>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</si>
  <si>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</si>
  <si>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</si>
  <si>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</si>
  <si>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</si>
  <si>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</si>
  <si>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</si>
  <si>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</si>
  <si>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</si>
  <si>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</si>
  <si>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</si>
  <si>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</si>
  <si>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</si>
  <si>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</si>
  <si>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</si>
  <si>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</si>
  <si>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</si>
  <si>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</si>
  <si>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</si>
  <si>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</si>
  <si>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</si>
  <si>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</si>
  <si>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</si>
  <si>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</si>
  <si>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</si>
  <si>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</si>
  <si>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</si>
  <si>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</si>
  <si>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</si>
  <si>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</si>
  <si>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</si>
  <si>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</si>
  <si>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</si>
  <si>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</si>
  <si>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</si>
  <si>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</si>
  <si>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</si>
  <si>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</si>
  <si>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</si>
  <si>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</si>
  <si>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</si>
  <si>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</si>
  <si>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</si>
  <si>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</si>
  <si>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</si>
  <si>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</si>
  <si>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</si>
  <si>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</si>
  <si>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</si>
  <si>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</si>
  <si>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</si>
  <si>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</si>
  <si>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</si>
  <si>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</si>
  <si>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</si>
  <si>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</si>
  <si>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</si>
  <si>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</si>
  <si>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</si>
  <si>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</si>
  <si>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</si>
  <si>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</si>
  <si>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</si>
  <si>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</si>
  <si>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</si>
  <si>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</si>
  <si>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</si>
  <si>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</si>
  <si>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</si>
  <si>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</si>
  <si>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</si>
  <si>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</si>
  <si>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</si>
  <si>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</si>
  <si>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</si>
  <si>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</si>
  <si>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</si>
  <si>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</si>
  <si>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</si>
  <si>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</si>
  <si>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</si>
  <si>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</si>
  <si>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</si>
  <si>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</si>
  <si>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</si>
  <si>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</si>
  <si>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</si>
  <si>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</si>
  <si>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</si>
  <si>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</si>
  <si>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</si>
  <si>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</si>
  <si>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</si>
  <si>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</si>
  <si>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</si>
  <si>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</si>
  <si>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</si>
  <si>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</si>
  <si>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</si>
  <si>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</si>
  <si>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</si>
  <si>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</si>
  <si>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</si>
  <si>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</si>
  <si>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</si>
  <si>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</si>
  <si>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</si>
  <si>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</si>
  <si>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</si>
  <si>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</si>
  <si>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</si>
  <si>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</si>
  <si>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</si>
  <si>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</si>
  <si>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</si>
  <si>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</si>
  <si>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</si>
  <si>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</si>
  <si>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</si>
  <si>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</si>
  <si>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</si>
  <si>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</si>
  <si>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</si>
  <si>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</si>
  <si>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</si>
  <si>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</si>
  <si>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</si>
  <si>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</si>
  <si>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</si>
  <si>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</si>
  <si>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</si>
  <si>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</si>
  <si>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</si>
  <si>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</si>
  <si>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</si>
  <si>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</si>
  <si>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</si>
  <si>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</si>
  <si>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</si>
  <si>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</si>
  <si>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</si>
  <si>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</si>
  <si>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</si>
  <si>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</si>
  <si>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</si>
  <si>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</si>
  <si>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</si>
  <si>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</si>
  <si>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</si>
  <si>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</si>
  <si>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</si>
  <si>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</si>
  <si>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</si>
  <si>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</si>
  <si>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</si>
  <si>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</si>
  <si>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</si>
  <si>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</si>
  <si>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</si>
  <si>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</si>
  <si>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</si>
  <si>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</si>
  <si>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</si>
  <si>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</si>
  <si>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</si>
  <si>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</si>
  <si>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</si>
  <si>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</si>
  <si>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</si>
  <si>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</si>
  <si>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</si>
  <si>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</si>
  <si>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</si>
  <si>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</si>
  <si>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</si>
  <si>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</si>
  <si>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</si>
  <si>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</si>
  <si>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</si>
  <si>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</si>
  <si>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</si>
  <si>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</si>
  <si>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</si>
  <si>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</si>
  <si>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</si>
  <si>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</si>
  <si>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</si>
  <si>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</si>
  <si>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</si>
  <si>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</si>
  <si>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</si>
  <si>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</si>
  <si>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</si>
  <si>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</si>
  <si>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</si>
  <si>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</si>
  <si>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</si>
  <si>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</si>
  <si>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</si>
  <si>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</si>
  <si>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</si>
  <si>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</si>
  <si>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</si>
  <si>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</si>
  <si>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</si>
  <si>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</si>
  <si>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</si>
  <si>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</si>
  <si>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</si>
  <si>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</si>
  <si>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</si>
  <si>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</si>
  <si>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</si>
  <si>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</si>
  <si>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</si>
  <si>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</si>
  <si>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</si>
  <si>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</si>
  <si>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</si>
  <si>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</si>
  <si>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</si>
  <si>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</si>
  <si>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</si>
  <si>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</si>
  <si>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</si>
  <si>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</si>
  <si>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</si>
  <si>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</si>
  <si>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</si>
  <si>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</si>
  <si>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</si>
  <si>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</si>
  <si>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</si>
  <si>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</si>
  <si>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</si>
  <si>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</si>
  <si>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</si>
  <si>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</si>
  <si>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</si>
  <si>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</si>
  <si>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</si>
  <si>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</si>
  <si>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</si>
  <si>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</si>
  <si>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</si>
  <si>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</si>
  <si>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</si>
  <si>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</si>
  <si>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</si>
  <si>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</si>
  <si>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</si>
  <si>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</si>
  <si>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</si>
  <si>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</si>
  <si>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</si>
  <si>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</si>
  <si>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</si>
  <si>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</si>
  <si>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</si>
  <si>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</si>
  <si>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</si>
  <si>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</si>
  <si>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</si>
  <si>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</si>
  <si>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</si>
  <si>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</si>
  <si>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</si>
  <si>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</si>
  <si>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</si>
  <si>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</si>
  <si>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</si>
  <si>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</si>
  <si>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</si>
  <si>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</si>
  <si>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</si>
  <si>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</si>
  <si>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</si>
  <si>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</si>
  <si>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</si>
  <si>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</si>
  <si>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</si>
  <si>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</si>
  <si>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</si>
  <si>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</si>
  <si>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</si>
  <si>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</si>
  <si>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</si>
  <si>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</si>
  <si>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</si>
  <si>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</si>
  <si>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</si>
  <si>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</si>
  <si>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</si>
  <si>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</si>
  <si>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</si>
  <si>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</si>
  <si>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</si>
  <si>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</si>
  <si>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</si>
  <si>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</si>
  <si>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</si>
  <si>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</si>
  <si>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</si>
  <si>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</si>
  <si>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</si>
  <si>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</si>
  <si>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</si>
  <si>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</si>
  <si>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</si>
  <si>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</si>
  <si>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</si>
  <si>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</si>
  <si>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</si>
  <si>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</si>
  <si>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</si>
  <si>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</si>
  <si>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</si>
  <si>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</si>
  <si>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</si>
  <si>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</si>
  <si>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</si>
  <si>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</si>
  <si>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</si>
  <si>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</si>
  <si>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</si>
  <si>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</si>
  <si>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</si>
  <si>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</si>
  <si>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</si>
  <si>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</si>
  <si>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</si>
  <si>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</si>
  <si>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</si>
  <si>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</si>
  <si>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</si>
  <si>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</si>
  <si>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</si>
  <si>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</si>
  <si>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</si>
  <si>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</si>
  <si>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</si>
  <si>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</si>
  <si>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</si>
  <si>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</si>
  <si>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</si>
  <si>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</si>
  <si>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</si>
  <si>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</si>
  <si>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</si>
  <si>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</si>
  <si>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</si>
  <si>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</si>
  <si>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</si>
  <si>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</si>
  <si>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</si>
  <si>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</si>
  <si>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</si>
  <si>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</si>
  <si>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</si>
  <si>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</si>
  <si>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</si>
  <si>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</si>
  <si>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</si>
  <si>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</si>
  <si>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</si>
  <si>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</si>
  <si>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</si>
  <si>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</si>
  <si>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</si>
  <si>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</si>
  <si>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</si>
  <si>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</si>
  <si>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</si>
  <si>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</si>
  <si>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</si>
  <si>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</si>
  <si>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</si>
  <si>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</si>
  <si>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</si>
  <si>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</si>
  <si>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</si>
  <si>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</si>
  <si>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</si>
  <si>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</si>
  <si>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</si>
  <si>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</si>
  <si>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</si>
  <si>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</si>
  <si>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</si>
  <si>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</si>
  <si>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</si>
  <si>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</si>
  <si>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</si>
  <si>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</si>
  <si>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</si>
  <si>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</si>
  <si>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</si>
  <si>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</si>
  <si>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</si>
  <si>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</si>
  <si>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</si>
  <si>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</si>
  <si>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</si>
  <si>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</si>
  <si>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</si>
  <si>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</si>
  <si>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</si>
  <si>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</si>
  <si>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</si>
  <si>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</si>
  <si>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</si>
  <si>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</si>
  <si>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</si>
  <si>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</si>
  <si>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</si>
  <si>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</si>
  <si>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</si>
  <si>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</si>
  <si>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</si>
  <si>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</si>
  <si>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</si>
  <si>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</si>
  <si>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</si>
  <si>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</si>
  <si>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</si>
  <si>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</si>
  <si>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</si>
  <si>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</si>
  <si>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</si>
  <si>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</si>
  <si>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</si>
  <si>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</si>
  <si>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</si>
  <si>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</si>
  <si>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</si>
  <si>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</si>
  <si>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</si>
  <si>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</si>
  <si>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</si>
  <si>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</si>
  <si>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</si>
  <si>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</si>
  <si>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</si>
  <si>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</si>
  <si>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</si>
  <si>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</si>
  <si>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</si>
  <si>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</si>
  <si>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</si>
  <si>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</si>
  <si>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</si>
  <si>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</si>
  <si>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</si>
  <si>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</si>
  <si>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</si>
  <si>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</si>
  <si>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</si>
  <si>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</si>
  <si>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</si>
  <si>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</si>
  <si>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</si>
  <si>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</si>
  <si>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</si>
  <si>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</si>
  <si>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</si>
  <si>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</si>
  <si>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</si>
  <si>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</si>
  <si>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</si>
  <si>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</si>
  <si>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</si>
  <si>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</si>
  <si>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</si>
  <si>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</si>
  <si>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</si>
  <si>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</si>
  <si>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</si>
  <si>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</si>
  <si>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</si>
  <si>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</si>
  <si>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</si>
  <si>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</si>
  <si>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</si>
  <si>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</si>
  <si>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</si>
  <si>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</si>
  <si>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</si>
  <si>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</si>
  <si>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</si>
  <si>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</si>
  <si>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</si>
  <si>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</si>
  <si>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</si>
  <si>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</si>
  <si>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</si>
  <si>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</si>
  <si>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</si>
  <si>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</si>
  <si>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</si>
  <si>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</si>
  <si>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</si>
  <si>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</si>
  <si>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</si>
  <si>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</si>
  <si>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</si>
  <si>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</si>
  <si>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</si>
  <si>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</si>
  <si>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</si>
  <si>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</si>
  <si>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</si>
  <si>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</si>
  <si>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</si>
  <si>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</si>
  <si>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</si>
  <si>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</si>
  <si>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</si>
  <si>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</si>
  <si>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</si>
  <si>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</si>
  <si>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</si>
  <si>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</si>
  <si>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</si>
  <si>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</si>
  <si>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</si>
  <si>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</si>
  <si>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</si>
  <si>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</si>
  <si>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</si>
  <si>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</si>
  <si>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</si>
  <si>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</si>
  <si>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</si>
  <si>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</si>
  <si>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</si>
  <si>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</si>
  <si>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</si>
  <si>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</si>
  <si>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</si>
  <si>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</si>
  <si>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</si>
  <si>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</si>
  <si>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</si>
  <si>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</si>
  <si>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</si>
  <si>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</si>
  <si>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</si>
  <si>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</si>
  <si>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</si>
  <si>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</si>
  <si>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</si>
  <si>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</si>
  <si>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</si>
  <si>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</si>
  <si>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</si>
  <si>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</si>
  <si>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</si>
  <si>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</si>
  <si>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</si>
  <si>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</si>
  <si>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</si>
  <si>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</si>
  <si>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</si>
  <si>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</si>
  <si>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</si>
  <si>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</si>
  <si>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</si>
  <si>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</si>
  <si>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</si>
  <si>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</si>
  <si>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</si>
  <si>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</si>
  <si>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</si>
  <si>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</si>
  <si>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</si>
  <si>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</si>
  <si>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</si>
  <si>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</si>
  <si>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</si>
  <si>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</si>
  <si>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</si>
  <si>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</si>
  <si>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</si>
  <si>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</si>
  <si>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</si>
  <si>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</si>
  <si>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</si>
  <si>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</si>
  <si>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</si>
  <si>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</si>
  <si>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</si>
  <si>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</si>
  <si>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</si>
  <si>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</si>
  <si>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</si>
  <si>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</si>
  <si>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</si>
  <si>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</si>
  <si>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</si>
  <si>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</si>
  <si>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</si>
  <si>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</si>
  <si>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</si>
  <si>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</si>
  <si>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</si>
  <si>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</si>
  <si>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</si>
  <si>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</si>
  <si>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</si>
  <si>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</si>
  <si>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</si>
  <si>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</si>
  <si>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</si>
  <si>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</si>
  <si>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</si>
  <si>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</si>
  <si>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</si>
  <si>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</si>
  <si>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</si>
  <si>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</si>
  <si>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</si>
  <si>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</si>
  <si>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</si>
  <si>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</si>
  <si>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</si>
  <si>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</si>
  <si>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</si>
  <si>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</si>
  <si>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</si>
  <si>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</si>
  <si>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</si>
  <si>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</si>
  <si>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</si>
  <si>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</si>
  <si>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</si>
  <si>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</si>
  <si>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</si>
  <si>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</si>
  <si>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</si>
  <si>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</si>
  <si>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</si>
  <si>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</si>
  <si>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</si>
  <si>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</si>
  <si>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</si>
  <si>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</si>
  <si>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</si>
  <si>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</si>
  <si>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</si>
  <si>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</si>
  <si>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</si>
  <si>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</si>
  <si>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</si>
  <si>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</si>
  <si>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</si>
  <si>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</si>
  <si>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</si>
  <si>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</si>
  <si>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</si>
  <si>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</si>
  <si>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</si>
  <si>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</si>
  <si>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</si>
  <si>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</si>
  <si>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</si>
  <si>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</si>
  <si>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</si>
  <si>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</si>
  <si>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</si>
  <si>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</si>
  <si>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</si>
  <si>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</si>
  <si>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</si>
  <si>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</si>
  <si>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</si>
  <si>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</si>
  <si>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</si>
  <si>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</si>
  <si>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</si>
  <si>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</si>
  <si>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</si>
  <si>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</si>
  <si>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</si>
  <si>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</si>
  <si>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</si>
  <si>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</si>
  <si>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</si>
  <si>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</si>
  <si>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</si>
  <si>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</si>
  <si>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</si>
  <si>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</si>
  <si>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</si>
  <si>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</si>
  <si>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</si>
  <si>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</si>
  <si>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</si>
  <si>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</si>
  <si>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</si>
  <si>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</si>
  <si>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</si>
  <si>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</si>
  <si>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</si>
  <si>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</si>
  <si>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</si>
  <si>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</si>
  <si>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</si>
  <si>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</si>
  <si>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</si>
  <si>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</si>
  <si>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</si>
  <si>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</si>
  <si>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</si>
  <si>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</si>
  <si>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</si>
  <si>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</si>
  <si>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</si>
  <si>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</si>
  <si>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</si>
  <si>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</si>
  <si>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</si>
  <si>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</si>
  <si>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</si>
  <si>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</si>
  <si>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</si>
  <si>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</si>
  <si>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</si>
  <si>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</si>
  <si>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</si>
  <si>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</si>
  <si>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</si>
  <si>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</si>
  <si>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</si>
  <si>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</si>
  <si>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</si>
  <si>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</si>
  <si>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</si>
  <si>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</si>
  <si>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</si>
  <si>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</si>
  <si>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</si>
  <si>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</si>
  <si>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</si>
  <si>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</si>
  <si>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</si>
  <si>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</si>
  <si>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</si>
  <si>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</si>
  <si>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</si>
  <si>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</si>
  <si>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</si>
  <si>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</si>
  <si>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</si>
  <si>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</si>
  <si>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</si>
  <si>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</si>
  <si>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</si>
  <si>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</si>
  <si>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</si>
  <si>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</si>
  <si>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</si>
  <si>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</si>
  <si>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</si>
  <si>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</si>
  <si>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</si>
  <si>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</si>
  <si>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</si>
  <si>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</si>
  <si>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</si>
  <si>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</si>
  <si>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</si>
  <si>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</si>
  <si>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</si>
  <si>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</si>
  <si>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</si>
  <si>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</si>
  <si>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</si>
  <si>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</si>
  <si>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</si>
  <si>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</si>
  <si>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</si>
  <si>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</si>
  <si>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</si>
  <si>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</si>
  <si>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</si>
  <si>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</si>
  <si>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</si>
  <si>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</si>
  <si>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</si>
  <si>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</si>
  <si>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</si>
  <si>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</si>
  <si>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</si>
  <si>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</si>
  <si>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</si>
  <si>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</si>
  <si>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</si>
  <si>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</si>
  <si>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</si>
  <si>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</si>
  <si>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</si>
  <si>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</si>
  <si>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</si>
  <si>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</si>
  <si>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</si>
  <si>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</si>
  <si>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</si>
  <si>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</si>
  <si>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</si>
  <si>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</si>
  <si>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</si>
  <si>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</si>
  <si>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</si>
  <si>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</si>
  <si>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</si>
  <si>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</si>
  <si>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</si>
  <si>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</si>
  <si>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</si>
  <si>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</si>
  <si>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</si>
  <si>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</si>
  <si>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</si>
  <si>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</si>
  <si>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</si>
  <si>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</si>
  <si>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</si>
  <si>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</si>
  <si>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</si>
  <si>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</si>
  <si>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</si>
  <si>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</si>
  <si>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</si>
  <si>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</si>
  <si>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</si>
  <si>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</si>
  <si>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</si>
  <si>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</si>
  <si>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</si>
  <si>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</si>
  <si>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</si>
  <si>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</si>
  <si>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</si>
  <si>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</si>
  <si>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</si>
  <si>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</si>
  <si>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</si>
  <si>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</si>
  <si>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</si>
  <si>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</si>
  <si>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</si>
  <si>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</si>
  <si>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</si>
  <si>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</si>
  <si>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</si>
  <si>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</si>
  <si>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</si>
  <si>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</si>
  <si>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</si>
  <si>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</si>
  <si>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</si>
  <si>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</si>
  <si>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</si>
  <si>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</si>
  <si>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</si>
  <si>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</si>
  <si>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</si>
  <si>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</si>
  <si>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</si>
  <si>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</si>
  <si>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</si>
  <si>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</si>
  <si>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</si>
  <si>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</si>
  <si>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</si>
  <si>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</si>
  <si>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</si>
  <si>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</si>
  <si>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</si>
  <si>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</si>
  <si>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</si>
  <si>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</si>
  <si>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</si>
  <si>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</si>
  <si>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</si>
  <si>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</si>
  <si>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</si>
  <si>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</si>
  <si>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</si>
  <si>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</si>
  <si>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</si>
  <si>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</si>
  <si>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</si>
  <si>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</si>
  <si>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</si>
  <si>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</si>
  <si>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</si>
  <si>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</si>
  <si>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</si>
  <si>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</si>
  <si>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</si>
  <si>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</si>
  <si>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</si>
  <si>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</si>
  <si>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</si>
  <si>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</si>
  <si>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</si>
  <si>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</si>
  <si>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</si>
  <si>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</si>
  <si>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</si>
  <si>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</si>
  <si>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</si>
  <si>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</si>
  <si>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</si>
  <si>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</si>
  <si>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</si>
  <si>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</si>
  <si>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</si>
  <si>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</si>
  <si>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</si>
  <si>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</si>
  <si>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</si>
  <si>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</si>
  <si>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</si>
  <si>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</si>
  <si>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</si>
  <si>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</si>
  <si>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</si>
  <si>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</si>
  <si>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</si>
  <si>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</si>
  <si>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</si>
  <si>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</si>
  <si>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</si>
  <si>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</si>
  <si>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</si>
  <si>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</si>
  <si>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</si>
  <si>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</si>
  <si>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</si>
  <si>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</si>
  <si>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</si>
  <si>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</si>
  <si>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</si>
  <si>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</si>
  <si>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</si>
  <si>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</si>
  <si>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</si>
  <si>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</si>
  <si>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</si>
  <si>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</si>
  <si>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</si>
  <si>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</si>
  <si>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</si>
  <si>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</si>
  <si>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</si>
  <si>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</si>
  <si>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</si>
  <si>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</si>
  <si>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</si>
  <si>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</si>
  <si>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</si>
  <si>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</si>
  <si>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</si>
  <si>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</si>
  <si>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</si>
  <si>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</si>
  <si>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</si>
  <si>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</si>
  <si>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</si>
  <si>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</si>
  <si>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</si>
  <si>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</si>
  <si>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</si>
  <si>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</si>
  <si>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</si>
  <si>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</si>
  <si>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</si>
  <si>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</si>
  <si>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</si>
  <si>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</si>
  <si>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</si>
  <si>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</si>
  <si>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</si>
  <si>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</si>
  <si>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</si>
  <si>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</si>
  <si>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</si>
  <si>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</si>
  <si>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</si>
  <si>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</si>
  <si>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</si>
  <si>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</si>
  <si>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</si>
  <si>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</si>
  <si>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</si>
  <si>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</si>
  <si>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</si>
  <si>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</si>
  <si>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</si>
  <si>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</si>
  <si>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</si>
  <si>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</si>
  <si>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</si>
  <si>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</si>
  <si>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</si>
  <si>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</si>
  <si>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</si>
  <si>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</si>
  <si>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</si>
  <si>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</si>
  <si>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</si>
  <si>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</si>
  <si>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</si>
  <si>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</si>
  <si>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</si>
  <si>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</si>
  <si>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</si>
  <si>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</si>
  <si>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</si>
  <si>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</si>
  <si>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</si>
  <si>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</si>
  <si>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</si>
  <si>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</si>
  <si>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</si>
  <si>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</si>
  <si>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</si>
  <si>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</si>
  <si>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</si>
  <si>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</si>
  <si>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</si>
  <si>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</si>
  <si>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</si>
  <si>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</si>
  <si>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</si>
  <si>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</si>
  <si>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</si>
  <si>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</si>
  <si>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</si>
  <si>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</si>
  <si>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</si>
  <si>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</si>
  <si>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</si>
  <si>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</si>
  <si>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</si>
  <si>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</si>
  <si>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</si>
  <si>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</si>
  <si>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</si>
  <si>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</si>
  <si>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</si>
  <si>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</si>
  <si>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</si>
  <si>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</si>
  <si>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</si>
  <si>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</si>
  <si>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</si>
  <si>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</si>
  <si>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</si>
  <si>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</si>
  <si>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</si>
  <si>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</si>
  <si>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</si>
  <si>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</si>
  <si>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</si>
  <si>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</si>
  <si>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</si>
  <si>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</si>
  <si>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</si>
  <si>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</si>
  <si>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</si>
  <si>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</si>
  <si>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</si>
  <si>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</si>
  <si>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</si>
  <si>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</si>
  <si>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</si>
  <si>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</si>
  <si>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</si>
  <si>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</si>
  <si>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</si>
  <si>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</si>
  <si>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</si>
  <si>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</si>
  <si>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</si>
  <si>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</si>
  <si>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</si>
  <si>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</si>
  <si>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</si>
  <si>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</si>
  <si>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</si>
  <si>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</si>
  <si>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</si>
  <si>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</si>
  <si>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</si>
  <si>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</si>
  <si>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</si>
  <si>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</si>
  <si>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</si>
  <si>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</si>
  <si>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</si>
  <si>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</si>
  <si>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</si>
  <si>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</si>
  <si>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</si>
  <si>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</si>
  <si>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</si>
  <si>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</si>
  <si>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</si>
  <si>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</si>
  <si>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</si>
  <si>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</si>
  <si>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</si>
  <si>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</si>
  <si>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</si>
  <si>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</si>
  <si>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</si>
  <si>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</si>
  <si>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</si>
  <si>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</si>
  <si>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</si>
  <si>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</si>
  <si>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</si>
  <si>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</si>
  <si>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</si>
  <si>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</si>
  <si>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</si>
  <si>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</si>
  <si>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</si>
  <si>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</si>
  <si>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</si>
  <si>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</si>
  <si>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</si>
  <si>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</si>
  <si>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</si>
  <si>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</si>
  <si>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</si>
  <si>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</si>
  <si>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</si>
  <si>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</si>
  <si>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</si>
  <si>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</si>
  <si>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</si>
  <si>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</si>
  <si>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</si>
  <si>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</si>
  <si>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</si>
  <si>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</si>
  <si>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</si>
  <si>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</si>
  <si>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</si>
  <si>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</si>
  <si>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</si>
  <si>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</si>
  <si>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</si>
  <si>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</si>
  <si>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</si>
  <si>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</si>
  <si>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</si>
  <si>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</si>
  <si>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</si>
  <si>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</si>
  <si>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</si>
  <si>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</si>
  <si>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</si>
  <si>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</si>
  <si>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</si>
  <si>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</si>
  <si>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</si>
  <si>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</si>
  <si>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</si>
  <si>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</si>
  <si>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</si>
  <si>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</si>
  <si>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</si>
  <si>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</si>
  <si>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</si>
  <si>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</si>
  <si>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</si>
  <si>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</si>
  <si>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</si>
  <si>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</si>
  <si>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</si>
  <si>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</si>
  <si>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</si>
  <si>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</si>
  <si>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</si>
  <si>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</si>
  <si>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</si>
  <si>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</si>
  <si>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</si>
  <si>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</si>
  <si>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</si>
  <si>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</si>
  <si>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</si>
  <si>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</si>
  <si>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</si>
  <si>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</si>
  <si>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</si>
  <si>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</si>
  <si>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</si>
  <si>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</si>
  <si>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</si>
  <si>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</si>
  <si>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</si>
  <si>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</si>
  <si>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</si>
  <si>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</si>
  <si>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</si>
  <si>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</si>
  <si>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</si>
  <si>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</si>
  <si>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</si>
  <si>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</si>
  <si>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</si>
  <si>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</si>
  <si>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</si>
  <si>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</si>
  <si>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</si>
  <si>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</si>
  <si>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</si>
  <si>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</si>
  <si>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</si>
  <si>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</si>
  <si>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</si>
  <si>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</si>
  <si>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</si>
  <si>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</si>
  <si>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</si>
  <si>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</si>
  <si>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</si>
  <si>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</si>
  <si>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</si>
  <si>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</si>
  <si>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</si>
  <si>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</si>
  <si>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</si>
  <si>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</si>
  <si>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</si>
  <si>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</si>
  <si>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</si>
  <si>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</si>
  <si>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</si>
  <si>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</si>
  <si>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</si>
  <si>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</si>
  <si>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</si>
  <si>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</si>
  <si>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</si>
  <si>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</si>
  <si>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</si>
  <si>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</si>
  <si>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</si>
  <si>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</si>
  <si>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</si>
  <si>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</si>
  <si>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</si>
  <si>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</si>
  <si>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</si>
  <si>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</si>
  <si>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</si>
  <si>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</si>
  <si>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</si>
  <si>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</si>
  <si>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</si>
  <si>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</si>
  <si>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</si>
  <si>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</si>
  <si>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</si>
  <si>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</si>
  <si>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</si>
  <si>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</si>
  <si>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</si>
  <si>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</si>
  <si>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</si>
  <si>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</si>
  <si>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</si>
  <si>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</si>
  <si>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</si>
  <si>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</si>
  <si>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</si>
  <si>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</si>
  <si>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</si>
  <si>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</si>
  <si>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</si>
  <si>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</si>
  <si>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</si>
  <si>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</si>
  <si>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</si>
  <si>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</si>
  <si>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</si>
  <si>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</si>
  <si>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</si>
  <si>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</si>
  <si>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</si>
  <si>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</si>
  <si>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</si>
  <si>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</si>
  <si>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</si>
  <si>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</si>
  <si>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</si>
  <si>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</si>
  <si>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</si>
  <si>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</si>
  <si>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</si>
  <si>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</si>
  <si>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</si>
  <si>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</si>
  <si>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</si>
  <si>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</si>
  <si>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</si>
  <si>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</si>
  <si>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</si>
  <si>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</si>
  <si>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</si>
  <si>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</si>
  <si>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</si>
  <si>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</si>
  <si>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</si>
  <si>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</si>
  <si>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</si>
  <si>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</si>
  <si>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</si>
  <si>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</si>
  <si>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</si>
  <si>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</si>
  <si>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</si>
  <si>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</si>
  <si>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</si>
  <si>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</si>
  <si>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</si>
  <si>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</si>
  <si>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</si>
  <si>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</si>
  <si>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</si>
  <si>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</si>
  <si>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</si>
  <si>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</si>
  <si>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</si>
  <si>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</si>
  <si>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</si>
  <si>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</si>
  <si>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</si>
  <si>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</si>
  <si>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</si>
  <si>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</si>
  <si>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</si>
  <si>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</si>
  <si>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</si>
  <si>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</si>
  <si>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</si>
  <si>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</si>
  <si>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</si>
  <si>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</si>
  <si>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</si>
  <si>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</si>
  <si>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</si>
  <si>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</si>
  <si>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</si>
  <si>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</si>
  <si>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</si>
  <si>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</si>
  <si>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</si>
  <si>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</si>
  <si>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</si>
  <si>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</si>
  <si>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</si>
  <si>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</si>
  <si>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</si>
  <si>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</si>
  <si>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</si>
  <si>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</si>
  <si>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</si>
  <si>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</si>
  <si>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</si>
  <si>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</si>
  <si>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</si>
  <si>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</si>
  <si>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</si>
  <si>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</si>
  <si>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</si>
  <si>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</si>
  <si>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</si>
  <si>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</si>
  <si>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</si>
  <si>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</si>
  <si>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</si>
  <si>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</si>
  <si>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</si>
  <si>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</si>
  <si>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</si>
  <si>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</si>
  <si>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</si>
  <si>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</si>
  <si>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</si>
  <si>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</si>
  <si>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</si>
  <si>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</si>
  <si>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</si>
  <si>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</si>
  <si>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</si>
  <si>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</si>
  <si>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</si>
  <si>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</si>
  <si>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</si>
  <si>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</si>
  <si>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</si>
  <si>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</si>
  <si>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</si>
  <si>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</si>
  <si>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</si>
  <si>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</si>
  <si>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</si>
  <si>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</si>
  <si>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</si>
  <si>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</si>
  <si>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</si>
  <si>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</si>
  <si>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</si>
  <si>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</si>
  <si>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</si>
  <si>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</si>
  <si>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</si>
  <si>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</si>
  <si>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</si>
  <si>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</si>
  <si>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</si>
  <si>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</si>
  <si>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</si>
  <si>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</si>
  <si>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</si>
  <si>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</si>
  <si>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</si>
  <si>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</si>
  <si>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</si>
  <si>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</si>
  <si>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</si>
  <si>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</si>
  <si>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</si>
  <si>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</si>
  <si>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</si>
  <si>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</si>
  <si>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</si>
  <si>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</si>
  <si>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</si>
  <si>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</si>
  <si>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</si>
  <si>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</si>
  <si>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</si>
  <si>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</si>
  <si>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</si>
  <si>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</si>
  <si>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</si>
  <si>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</si>
  <si>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</si>
  <si>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</si>
  <si>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</si>
  <si>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</si>
  <si>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</si>
  <si>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</si>
  <si>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</si>
  <si>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</si>
  <si>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</si>
  <si>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</si>
  <si>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</si>
  <si>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</si>
  <si>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</si>
  <si>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</si>
  <si>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</si>
  <si>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</si>
  <si>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</si>
  <si>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</si>
  <si>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</si>
  <si>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</si>
  <si>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</si>
  <si>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</si>
  <si>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</si>
  <si>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</si>
  <si>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</si>
  <si>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</si>
  <si>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</si>
  <si>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</si>
  <si>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</si>
  <si>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</si>
  <si>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</si>
  <si>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</si>
  <si>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</si>
  <si>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</si>
  <si>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</si>
  <si>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</si>
  <si>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</si>
  <si>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</si>
  <si>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</si>
  <si>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</si>
  <si>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</si>
  <si>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</si>
  <si>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</si>
  <si>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</si>
  <si>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</si>
  <si>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</si>
  <si>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</si>
  <si>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</si>
  <si>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</si>
  <si>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</si>
  <si>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</si>
  <si>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</si>
  <si>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</si>
  <si>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</si>
  <si>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</si>
  <si>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</si>
  <si>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</si>
  <si>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</si>
  <si>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</si>
  <si>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</si>
  <si>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</si>
  <si>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</si>
  <si>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</si>
  <si>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</si>
  <si>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</si>
  <si>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</si>
  <si>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</si>
  <si>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</si>
  <si>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</si>
  <si>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</si>
  <si>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</si>
  <si>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</si>
  <si>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</si>
  <si>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</si>
  <si>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</si>
  <si>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</si>
  <si>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</si>
  <si>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</si>
  <si>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</si>
  <si>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</si>
  <si>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</si>
  <si>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</si>
  <si>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</si>
  <si>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</si>
  <si>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</si>
  <si>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</si>
  <si>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</si>
  <si>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</si>
  <si>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</si>
  <si>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</si>
  <si>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</si>
  <si>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</si>
  <si>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</si>
  <si>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</si>
  <si>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</si>
  <si>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</si>
  <si>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</si>
  <si>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</si>
  <si>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</si>
  <si>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</si>
  <si>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</si>
  <si>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</si>
  <si>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</si>
  <si>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</si>
  <si>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</si>
  <si>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</si>
  <si>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</si>
  <si>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</si>
  <si>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</si>
  <si>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</si>
  <si>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</si>
  <si>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</si>
  <si>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</si>
  <si>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</si>
  <si>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</si>
  <si>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</si>
  <si>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</si>
  <si>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</si>
  <si>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</si>
  <si>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</si>
  <si>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</si>
  <si>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</si>
  <si>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</si>
  <si>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</si>
  <si>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</si>
  <si>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</si>
  <si>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</si>
  <si>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</si>
  <si>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</si>
  <si>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</si>
  <si>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</si>
  <si>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</si>
  <si>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</si>
  <si>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</si>
  <si>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</si>
  <si>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</si>
  <si>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</si>
  <si>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</si>
  <si>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</si>
  <si>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</si>
  <si>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</si>
  <si>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</si>
  <si>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</si>
  <si>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</si>
  <si>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</si>
  <si>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</si>
  <si>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</si>
  <si>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</si>
  <si>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</si>
  <si>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</si>
  <si>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</si>
  <si>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</si>
  <si>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</si>
  <si>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</si>
  <si>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</si>
  <si>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</si>
  <si>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</si>
  <si>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</si>
  <si>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</si>
  <si>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</si>
  <si>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</si>
  <si>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</si>
  <si>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</si>
  <si>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</si>
  <si>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</si>
  <si>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</si>
  <si>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</si>
  <si>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</si>
  <si>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</si>
  <si>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</si>
  <si>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</si>
  <si>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</si>
  <si>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</si>
  <si>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</si>
  <si>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</si>
  <si>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</si>
  <si>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</si>
  <si>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</si>
  <si>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</si>
  <si>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</si>
  <si>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</si>
  <si>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</si>
  <si>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</si>
  <si>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</si>
  <si>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</si>
  <si>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</si>
  <si>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</si>
  <si>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</si>
  <si>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</si>
  <si>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</si>
  <si>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</si>
  <si>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</si>
  <si>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</si>
  <si>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</si>
  <si>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</si>
  <si>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</si>
  <si>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</si>
  <si>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</si>
  <si>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</si>
  <si>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</si>
  <si>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</si>
  <si>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</si>
  <si>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</si>
  <si>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</si>
  <si>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</si>
  <si>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</si>
  <si>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</si>
  <si>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</si>
  <si>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</si>
  <si>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</si>
  <si>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</si>
  <si>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</si>
  <si>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</si>
  <si>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</si>
  <si>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</si>
  <si>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</si>
  <si>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</si>
  <si>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</si>
  <si>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</si>
  <si>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</si>
  <si>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</si>
  <si>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</si>
  <si>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</si>
  <si>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</si>
  <si>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</si>
  <si>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</si>
  <si>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</si>
  <si>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</si>
  <si>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</si>
  <si>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</si>
  <si>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</si>
  <si>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</si>
  <si>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</si>
  <si>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</si>
  <si>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</si>
  <si>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</si>
  <si>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</si>
  <si>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</si>
  <si>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</si>
  <si>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</si>
  <si>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</si>
  <si>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</si>
  <si>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</si>
  <si>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</si>
  <si>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</si>
  <si>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</si>
  <si>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</si>
  <si>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</si>
  <si>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</si>
  <si>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</si>
  <si>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</si>
  <si>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</si>
  <si>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</si>
  <si>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</si>
  <si>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</si>
  <si>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</si>
  <si>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</si>
  <si>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</si>
  <si>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</si>
  <si>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</si>
  <si>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</si>
  <si>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</si>
  <si>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</si>
  <si>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</si>
  <si>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</si>
  <si>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</si>
  <si>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</si>
  <si>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</si>
  <si>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</si>
  <si>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</si>
  <si>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</si>
  <si>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</si>
  <si>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</si>
  <si>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</si>
  <si>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</si>
  <si>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</si>
  <si>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</si>
  <si>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</si>
  <si>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</si>
  <si>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</si>
  <si>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</si>
  <si>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</si>
  <si>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</si>
  <si>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</si>
  <si>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</si>
  <si>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</si>
  <si>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</si>
  <si>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</si>
  <si>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</si>
  <si>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</si>
  <si>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</si>
  <si>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</si>
  <si>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</si>
  <si>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</si>
  <si>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</si>
  <si>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</si>
  <si>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</si>
  <si>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</si>
  <si>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</si>
  <si>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</si>
  <si>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</si>
  <si>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</si>
  <si>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</si>
  <si>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</si>
  <si>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</si>
  <si>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</si>
  <si>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</si>
  <si>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</si>
  <si>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</si>
  <si>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</si>
  <si>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</si>
  <si>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</si>
  <si>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</si>
  <si>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</si>
  <si>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</si>
  <si>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</si>
  <si>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</si>
  <si>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</si>
  <si>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</si>
  <si>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</si>
  <si>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</si>
  <si>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</si>
  <si>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</si>
  <si>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</si>
  <si>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</si>
  <si>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</si>
  <si>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</si>
  <si>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</si>
  <si>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</si>
  <si>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</si>
  <si>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</si>
  <si>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</si>
  <si>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</si>
  <si>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</si>
  <si>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</si>
  <si>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</si>
  <si>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</si>
  <si>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</si>
  <si>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</si>
  <si>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</si>
  <si>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</si>
  <si>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</si>
  <si>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</si>
  <si>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</si>
  <si>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</si>
  <si>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</si>
  <si>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</si>
  <si>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</si>
  <si>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</si>
  <si>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</si>
  <si>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</si>
  <si>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</si>
  <si>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</si>
  <si>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</si>
  <si>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</si>
  <si>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</si>
  <si>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</si>
  <si>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</si>
  <si>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</si>
  <si>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</si>
  <si>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</si>
  <si>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</si>
  <si>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</si>
  <si>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</si>
  <si>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</si>
  <si>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</si>
  <si>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</si>
  <si>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</si>
  <si>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</si>
  <si>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</si>
  <si>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</si>
  <si>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</si>
  <si>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</si>
  <si>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</si>
  <si>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</si>
  <si>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</si>
  <si>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</si>
  <si>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</si>
  <si>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</si>
  <si>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</si>
  <si>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</si>
  <si>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</si>
  <si>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</si>
  <si>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</si>
  <si>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</si>
  <si>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</si>
  <si>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</si>
  <si>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</si>
  <si>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</si>
  <si>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</si>
  <si>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</si>
  <si>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</si>
  <si>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</si>
  <si>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</si>
  <si>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</si>
  <si>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</si>
  <si>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</si>
  <si>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</si>
  <si>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</si>
  <si>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</si>
  <si>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</si>
  <si>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</si>
  <si>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</si>
  <si>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</si>
  <si>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</si>
  <si>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</si>
  <si>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</si>
  <si>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</si>
  <si>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</si>
  <si>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</si>
  <si>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</si>
  <si>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</si>
  <si>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</si>
  <si>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</si>
  <si>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</si>
  <si>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</si>
  <si>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</si>
  <si>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</si>
  <si>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</si>
  <si>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</si>
  <si>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</si>
  <si>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</si>
  <si>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</si>
  <si>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</si>
  <si>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</si>
  <si>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</si>
  <si>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</si>
  <si>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</si>
  <si>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</si>
  <si>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</si>
  <si>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</si>
  <si>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</si>
  <si>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</si>
  <si>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</si>
  <si>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</si>
  <si>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</si>
  <si>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</si>
  <si>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</si>
  <si>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</si>
  <si>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</si>
  <si>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</si>
  <si>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</si>
  <si>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</si>
  <si>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</si>
  <si>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</si>
  <si>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</si>
  <si>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</si>
  <si>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</si>
  <si>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</si>
  <si>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</si>
  <si>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</si>
  <si>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</si>
  <si>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</si>
  <si>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</si>
  <si>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</si>
  <si>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</si>
  <si>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</si>
  <si>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</si>
  <si>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</si>
  <si>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</si>
  <si>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</si>
  <si>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</si>
  <si>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</si>
  <si>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</si>
  <si>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</si>
  <si>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</si>
  <si>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</si>
  <si>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</si>
  <si>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</si>
  <si>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</si>
  <si>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</si>
  <si>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</si>
  <si>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</si>
  <si>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</si>
  <si>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</si>
  <si>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</si>
  <si>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</si>
  <si>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</si>
  <si>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</si>
  <si>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</si>
  <si>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</si>
  <si>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</si>
  <si>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</si>
  <si>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</si>
  <si>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</si>
  <si>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</si>
  <si>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</si>
  <si>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</si>
  <si>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</si>
  <si>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</si>
  <si>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</si>
  <si>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</si>
  <si>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</si>
  <si>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</si>
  <si>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</si>
  <si>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</si>
  <si>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</si>
  <si>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</si>
  <si>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</si>
  <si>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</si>
  <si>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</si>
  <si>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</si>
  <si>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</si>
  <si>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</si>
  <si>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</si>
  <si>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</si>
  <si>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</si>
  <si>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</si>
  <si>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</si>
  <si>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</si>
  <si>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</si>
  <si>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</si>
  <si>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</si>
  <si>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</si>
  <si>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</si>
  <si>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</si>
  <si>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</si>
  <si>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</si>
  <si>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</si>
  <si>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</si>
  <si>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</si>
  <si>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</si>
  <si>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</si>
  <si>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</si>
  <si>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</si>
  <si>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</si>
  <si>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</si>
  <si>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</si>
  <si>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</si>
  <si>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</si>
  <si>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</si>
  <si>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</si>
  <si>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</si>
  <si>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</si>
  <si>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</si>
  <si>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</si>
  <si>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</si>
  <si>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</si>
  <si>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</si>
  <si>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</si>
  <si>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</si>
  <si>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</si>
  <si>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</si>
  <si>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</si>
  <si>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</si>
  <si>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</si>
  <si>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</si>
  <si>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</si>
  <si>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</si>
  <si>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</si>
  <si>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</si>
  <si>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</si>
  <si>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</si>
  <si>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</si>
  <si>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</si>
  <si>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</si>
  <si>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</si>
  <si>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</si>
  <si>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</si>
  <si>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</si>
  <si>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</si>
  <si>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</si>
  <si>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</si>
  <si>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</si>
  <si>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</si>
  <si>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</si>
  <si>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</si>
  <si>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</si>
  <si>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</si>
  <si>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</si>
  <si>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</si>
  <si>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</si>
  <si>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</si>
  <si>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</si>
  <si>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</si>
  <si>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</si>
  <si>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</si>
  <si>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</si>
  <si>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</si>
  <si>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</si>
  <si>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</si>
  <si>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</si>
  <si>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</si>
  <si>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</si>
  <si>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</si>
  <si>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</si>
  <si>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</si>
  <si>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</si>
  <si>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</si>
  <si>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</si>
  <si>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</si>
  <si>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</si>
  <si>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</si>
  <si>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</si>
  <si>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</si>
  <si>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</si>
  <si>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</si>
  <si>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</si>
  <si>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</si>
  <si>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</si>
  <si>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</si>
  <si>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</si>
  <si>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</si>
  <si>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</si>
  <si>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</si>
  <si>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</si>
  <si>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</si>
  <si>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</si>
  <si>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</si>
  <si>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</si>
  <si>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</si>
  <si>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</si>
  <si>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</si>
  <si>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</si>
  <si>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</si>
  <si>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</si>
  <si>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</si>
  <si>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</si>
  <si>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</si>
  <si>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</si>
  <si>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</si>
  <si>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</si>
  <si>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</si>
  <si>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</si>
  <si>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</si>
  <si>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</si>
  <si>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</si>
  <si>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</si>
  <si>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</si>
  <si>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</si>
  <si>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</si>
  <si>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</si>
  <si>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</si>
  <si>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</si>
  <si>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</si>
  <si>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</si>
  <si>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</si>
  <si>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</si>
  <si>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</si>
  <si>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</si>
  <si>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</si>
  <si>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</si>
  <si>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</si>
  <si>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</si>
  <si>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</si>
  <si>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</si>
  <si>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</si>
  <si>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</si>
  <si>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</si>
  <si>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</si>
  <si>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</si>
  <si>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</si>
  <si>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</si>
  <si>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</si>
  <si>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</si>
  <si>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</si>
  <si>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</si>
  <si>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</si>
  <si>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</si>
  <si>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</si>
  <si>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</si>
  <si>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</si>
  <si>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</si>
  <si>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</si>
  <si>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</si>
  <si>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</si>
  <si>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</si>
  <si>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</si>
  <si>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</si>
  <si>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</si>
  <si>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</si>
  <si>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</si>
  <si>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</si>
  <si>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</si>
  <si>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</si>
  <si>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</si>
  <si>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</si>
  <si>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</si>
  <si>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</si>
  <si>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</si>
  <si>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</si>
  <si>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</si>
  <si>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</si>
  <si>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</si>
  <si>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</si>
  <si>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</si>
  <si>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</si>
  <si>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</si>
  <si>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</si>
  <si>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</si>
  <si>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</si>
  <si>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</si>
  <si>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</si>
  <si>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</si>
  <si>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</si>
  <si>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</si>
  <si>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</si>
  <si>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</si>
  <si>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</si>
  <si>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</si>
  <si>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</si>
  <si>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</si>
  <si>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</si>
  <si>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</si>
  <si>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</si>
  <si>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</si>
  <si>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</si>
  <si>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</si>
  <si>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</si>
  <si>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</si>
  <si>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</si>
  <si>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</si>
  <si>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</si>
  <si>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</si>
  <si>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</si>
  <si>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</si>
  <si>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</si>
  <si>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</si>
  <si>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</si>
  <si>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</si>
  <si>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</si>
  <si>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</si>
  <si>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</si>
  <si>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</si>
  <si>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</si>
  <si>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</si>
  <si>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</si>
  <si>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</si>
  <si>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</si>
  <si>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</si>
  <si>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</si>
  <si>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</si>
  <si>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</si>
  <si>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</si>
  <si>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</si>
  <si>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</si>
  <si>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</si>
  <si>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</si>
  <si>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</si>
  <si>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</si>
  <si>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</si>
  <si>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</si>
  <si>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</si>
  <si>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</si>
  <si>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</si>
  <si>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</si>
  <si>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</si>
  <si>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</si>
  <si>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</si>
  <si>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</si>
  <si>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</si>
  <si>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</si>
  <si>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</si>
  <si>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</si>
  <si>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</si>
  <si>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</si>
  <si>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</si>
  <si>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</si>
  <si>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</si>
  <si>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</si>
  <si>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</si>
  <si>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</si>
  <si>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</si>
  <si>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</si>
  <si>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</si>
  <si>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</si>
  <si>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</si>
  <si>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</si>
  <si>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</si>
  <si>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</si>
  <si>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</si>
  <si>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</si>
  <si>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</si>
  <si>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</si>
  <si>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</si>
  <si>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</si>
  <si>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</si>
  <si>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</si>
  <si>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</si>
  <si>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</si>
  <si>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</si>
  <si>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</si>
  <si>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</si>
  <si>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</si>
  <si>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</si>
  <si>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</si>
  <si>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</si>
  <si>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</si>
  <si>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</si>
  <si>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</si>
  <si>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</si>
  <si>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</si>
  <si>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</si>
  <si>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</si>
  <si>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</si>
  <si>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</si>
  <si>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</si>
  <si>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</si>
  <si>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</si>
  <si>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</si>
  <si>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</si>
  <si>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</si>
  <si>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</si>
  <si>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</si>
  <si>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</si>
  <si>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</si>
  <si>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</si>
  <si>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</si>
  <si>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</si>
  <si>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</si>
  <si>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</si>
  <si>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</si>
  <si>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</si>
  <si>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</si>
  <si>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</si>
  <si>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</si>
  <si>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</si>
  <si>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</si>
  <si>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</si>
  <si>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</si>
  <si>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</si>
  <si>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</si>
  <si>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</si>
  <si>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</si>
  <si>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</si>
  <si>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</si>
  <si>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</si>
  <si>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</si>
  <si>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</si>
  <si>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</si>
  <si>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</si>
  <si>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</si>
  <si>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</si>
  <si>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</si>
  <si>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</si>
  <si>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</si>
  <si>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</si>
  <si>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</si>
  <si>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</si>
  <si>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</si>
  <si>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</si>
  <si>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</si>
  <si>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</si>
  <si>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</si>
  <si>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</si>
  <si>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</si>
  <si>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</si>
  <si>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</si>
  <si>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</si>
  <si>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</si>
  <si>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</si>
  <si>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</si>
  <si>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</si>
  <si>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</si>
  <si>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</si>
  <si>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</si>
  <si>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</si>
  <si>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</si>
  <si>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</si>
  <si>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</si>
  <si>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</si>
  <si>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</si>
  <si>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</si>
  <si>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</si>
  <si>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</si>
  <si>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</si>
  <si>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</si>
  <si>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</si>
  <si>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</si>
  <si>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</si>
  <si>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</si>
  <si>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</si>
  <si>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</si>
  <si>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</si>
  <si>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</si>
  <si>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</si>
  <si>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</si>
  <si>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</si>
  <si>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</si>
  <si>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</si>
  <si>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</si>
  <si>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</si>
  <si>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</si>
  <si>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</si>
  <si>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</si>
  <si>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</si>
  <si>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</si>
  <si>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</si>
  <si>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</si>
  <si>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</si>
  <si>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</si>
  <si>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</si>
  <si>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</si>
  <si>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</si>
  <si>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</si>
  <si>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</si>
  <si>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</si>
  <si>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</si>
  <si>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</si>
  <si>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</si>
  <si>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</si>
  <si>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</si>
  <si>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</si>
  <si>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</si>
  <si>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</si>
  <si>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</si>
  <si>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</si>
  <si>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</si>
  <si>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</si>
  <si>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</si>
  <si>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</si>
  <si>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</si>
  <si>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</si>
  <si>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</si>
  <si>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</si>
  <si>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</si>
  <si>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</si>
  <si>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</si>
  <si>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</si>
  <si>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</si>
  <si>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</si>
  <si>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</si>
  <si>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</si>
  <si>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</si>
  <si>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</si>
  <si>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</si>
  <si>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</si>
  <si>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</si>
  <si>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</si>
  <si>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</si>
  <si>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</si>
  <si>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</si>
  <si>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</si>
  <si>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</si>
  <si>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</si>
  <si>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</si>
  <si>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</si>
  <si>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</si>
  <si>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</si>
  <si>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</si>
  <si>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</si>
  <si>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</si>
  <si>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</si>
  <si>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</si>
  <si>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</si>
  <si>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</si>
  <si>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</si>
  <si>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</si>
  <si>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</si>
  <si>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</si>
  <si>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</si>
  <si>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</si>
  <si>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</si>
  <si>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</si>
  <si>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</si>
  <si>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</si>
  <si>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</si>
  <si>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</si>
  <si>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</si>
  <si>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</si>
  <si>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</si>
  <si>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</si>
  <si>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</si>
  <si>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</si>
  <si>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</si>
  <si>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</si>
  <si>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</si>
  <si>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</si>
  <si>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</si>
  <si>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</si>
  <si>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</si>
  <si>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</si>
  <si>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</si>
  <si>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</si>
  <si>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</si>
  <si>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</si>
  <si>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</si>
  <si>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</si>
  <si>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</si>
  <si>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</si>
  <si>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</si>
  <si>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</si>
  <si>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</si>
  <si>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</si>
  <si>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</si>
  <si>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</si>
  <si>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</si>
  <si>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</si>
  <si>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</si>
  <si>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</si>
  <si>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</si>
  <si>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</si>
  <si>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</si>
  <si>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</si>
  <si>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</si>
  <si>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</si>
  <si>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</si>
  <si>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</si>
  <si>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</si>
  <si>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</si>
  <si>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</si>
  <si>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</si>
  <si>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</si>
  <si>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</si>
  <si>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</si>
  <si>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</si>
  <si>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</si>
  <si>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</si>
  <si>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</si>
  <si>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</si>
  <si>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</si>
  <si>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</si>
  <si>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</si>
  <si>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</si>
  <si>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</si>
  <si>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</si>
  <si>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</si>
  <si>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</si>
  <si>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</si>
  <si>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</si>
  <si>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</si>
  <si>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</si>
  <si>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</si>
  <si>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</si>
  <si>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</si>
  <si>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</si>
  <si>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</si>
  <si>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</si>
  <si>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</si>
  <si>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</si>
  <si>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</si>
  <si>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</si>
  <si>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</si>
  <si>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</si>
  <si>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</si>
  <si>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</si>
  <si>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</si>
  <si>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</si>
  <si>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</si>
  <si>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</si>
  <si>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</si>
  <si>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</si>
  <si>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</si>
  <si>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</si>
  <si>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</si>
  <si>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</si>
  <si>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</si>
  <si>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</si>
  <si>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</si>
  <si>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</si>
  <si>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</si>
  <si>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</si>
  <si>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</si>
  <si>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</si>
  <si>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</si>
  <si>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</si>
  <si>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</si>
  <si>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</si>
  <si>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</si>
  <si>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</si>
  <si>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</si>
  <si>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</si>
  <si>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</si>
  <si>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</si>
  <si>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</si>
  <si>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</si>
  <si>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</si>
  <si>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</si>
  <si>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</si>
  <si>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</si>
  <si>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</si>
  <si>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</si>
  <si>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</si>
  <si>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</si>
  <si>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</si>
  <si>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</si>
  <si>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</si>
  <si>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</si>
  <si>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</si>
  <si>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</si>
  <si>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</si>
  <si>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</si>
  <si>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</si>
  <si>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</si>
  <si>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</si>
  <si>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</si>
  <si>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</si>
  <si>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</si>
  <si>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</si>
  <si>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</si>
  <si>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</si>
  <si>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</si>
  <si>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</si>
  <si>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</si>
  <si>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</si>
  <si>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</si>
  <si>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</si>
  <si>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</si>
  <si>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</si>
  <si>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</si>
  <si>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</si>
  <si>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</si>
  <si>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</si>
  <si>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</si>
  <si>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</si>
  <si>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</si>
  <si>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</si>
  <si>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</si>
  <si>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</si>
  <si>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</si>
  <si>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</si>
  <si>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</si>
  <si>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</si>
  <si>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</si>
  <si>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</si>
  <si>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</si>
  <si>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</si>
  <si>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</si>
  <si>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</si>
  <si>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</si>
  <si>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</si>
  <si>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</si>
  <si>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</si>
  <si>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</si>
  <si>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</si>
  <si>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</si>
  <si>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</si>
  <si>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</si>
  <si>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</si>
  <si>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</si>
  <si>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</si>
  <si>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</si>
  <si>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</si>
  <si>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</si>
  <si>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</si>
  <si>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</si>
  <si>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</si>
  <si>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</si>
  <si>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</si>
  <si>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</si>
  <si>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</si>
  <si>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</si>
  <si>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</si>
  <si>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</si>
  <si>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</si>
  <si>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</si>
  <si>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</si>
  <si>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</si>
  <si>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</si>
  <si>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</si>
  <si>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</si>
  <si>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</si>
  <si>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</si>
  <si>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</si>
  <si>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</si>
  <si>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</si>
  <si>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</si>
  <si>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</si>
  <si>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</si>
  <si>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</si>
  <si>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</si>
  <si>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</si>
  <si>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</si>
  <si>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</si>
  <si>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</si>
  <si>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</si>
  <si>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</si>
  <si>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</si>
  <si>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</si>
  <si>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</si>
  <si>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</si>
  <si>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</si>
  <si>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</si>
  <si>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</si>
  <si>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</si>
  <si>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</si>
  <si>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</si>
  <si>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</si>
  <si>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</si>
  <si>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</si>
  <si>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</si>
  <si>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</si>
  <si>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</si>
  <si>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</si>
  <si>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</si>
  <si>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</si>
  <si>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</si>
  <si>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</si>
  <si>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</si>
  <si>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</si>
  <si>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</si>
  <si>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</si>
  <si>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</si>
  <si>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</si>
  <si>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</si>
  <si>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</si>
  <si>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</si>
  <si>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</si>
  <si>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</si>
  <si>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</si>
  <si>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</si>
  <si>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</si>
  <si>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</si>
  <si>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</si>
  <si>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</si>
  <si>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</si>
  <si>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</si>
  <si>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</si>
  <si>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</si>
  <si>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</si>
  <si>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</si>
  <si>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</si>
  <si>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</si>
  <si>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</si>
  <si>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</si>
  <si>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</si>
  <si>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</si>
  <si>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</si>
  <si>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</si>
  <si>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</si>
  <si>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</si>
  <si>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</si>
  <si>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</si>
  <si>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</si>
  <si>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</si>
  <si>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</si>
  <si>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</si>
  <si>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</si>
  <si>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</si>
  <si>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</si>
  <si>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</si>
  <si>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</si>
  <si>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</si>
  <si>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</si>
  <si>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</si>
  <si>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</si>
  <si>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</si>
  <si>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</si>
  <si>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</si>
  <si>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</si>
  <si>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</si>
  <si>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</si>
  <si>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</si>
  <si>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</si>
  <si>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</si>
  <si>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</si>
  <si>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</si>
  <si>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</si>
  <si>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</si>
  <si>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</si>
  <si>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</si>
  <si>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</si>
  <si>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</si>
  <si>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</si>
  <si>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</si>
  <si>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</si>
  <si>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</si>
  <si>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</si>
  <si>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</si>
  <si>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</si>
  <si>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</si>
  <si>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</si>
  <si>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</si>
  <si>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</si>
  <si>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</si>
  <si>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</si>
  <si>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</si>
  <si>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</si>
  <si>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</si>
  <si>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</si>
  <si>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</si>
  <si>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</si>
  <si>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</si>
  <si>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</si>
  <si>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</si>
  <si>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</si>
  <si>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</si>
  <si>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</si>
  <si>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</si>
  <si>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</si>
  <si>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</si>
  <si>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</si>
  <si>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</si>
  <si>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</si>
  <si>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</si>
  <si>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</si>
  <si>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</si>
  <si>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</si>
  <si>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</si>
  <si>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</si>
  <si>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</si>
  <si>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</si>
  <si>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</si>
  <si>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</si>
  <si>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</si>
  <si>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</si>
  <si>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</si>
  <si>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</si>
  <si>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</si>
  <si>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</si>
  <si>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</si>
  <si>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</si>
  <si>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</si>
  <si>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</si>
  <si>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</si>
  <si>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</si>
  <si>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</si>
  <si>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</si>
  <si>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</si>
  <si>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</si>
  <si>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</si>
  <si>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</si>
  <si>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</si>
  <si>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</si>
  <si>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</si>
  <si>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</si>
  <si>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</si>
  <si>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</si>
  <si>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</si>
  <si>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</si>
  <si>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</si>
  <si>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</si>
  <si>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</si>
  <si>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</si>
  <si>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</si>
  <si>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</si>
  <si>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</si>
  <si>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</si>
  <si>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</si>
  <si>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</si>
  <si>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</si>
  <si>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</si>
  <si>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</si>
  <si>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</si>
  <si>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</si>
  <si>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</si>
  <si>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</si>
  <si>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</si>
  <si>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</si>
  <si>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</si>
  <si>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</si>
  <si>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</si>
  <si>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</si>
  <si>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</si>
  <si>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</si>
  <si>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</si>
  <si>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</si>
  <si>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</si>
  <si>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</si>
  <si>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</si>
  <si>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</si>
  <si>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</si>
  <si>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</si>
  <si>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</si>
  <si>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</si>
  <si>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</si>
  <si>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</si>
  <si>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</si>
  <si>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</si>
  <si>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</si>
  <si>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</si>
  <si>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</si>
  <si>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</si>
  <si>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</si>
  <si>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</si>
  <si>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</si>
  <si>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</si>
  <si>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</si>
  <si>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</si>
  <si>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</si>
  <si>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</si>
  <si>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</si>
  <si>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</si>
  <si>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</si>
  <si>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</si>
  <si>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</si>
  <si>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</si>
  <si>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</si>
  <si>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</si>
  <si>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</si>
  <si>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</si>
  <si>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</si>
  <si>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</si>
  <si>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</si>
  <si>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</si>
  <si>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</si>
  <si>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</si>
  <si>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</si>
  <si>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</si>
  <si>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</si>
  <si>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</si>
  <si>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</si>
  <si>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</si>
  <si>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</si>
  <si>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</si>
  <si>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</si>
  <si>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</si>
  <si>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</si>
  <si>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</si>
  <si>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</si>
  <si>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</si>
  <si>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</si>
  <si>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</si>
  <si>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</si>
  <si>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</si>
  <si>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</si>
  <si>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</si>
  <si>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</si>
  <si>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</si>
  <si>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</si>
  <si>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</si>
  <si>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</si>
  <si>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</si>
  <si>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</si>
  <si>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</si>
  <si>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</si>
  <si>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</si>
  <si>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</si>
  <si>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</si>
  <si>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</si>
  <si>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</si>
  <si>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</si>
  <si>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</si>
  <si>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</si>
  <si>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</si>
  <si>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</si>
  <si>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</si>
  <si>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</si>
  <si>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</si>
  <si>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</si>
  <si>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</si>
  <si>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</si>
  <si>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</si>
  <si>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</si>
  <si>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</si>
  <si>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</si>
  <si>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</si>
  <si>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</si>
  <si>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</si>
  <si>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</si>
  <si>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</si>
  <si>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</si>
  <si>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</si>
  <si>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</si>
  <si>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</si>
  <si>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</si>
  <si>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</si>
  <si>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</si>
  <si>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</si>
  <si>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</si>
  <si>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</si>
  <si>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</si>
  <si>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</si>
  <si>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</si>
  <si>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</si>
  <si>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</si>
  <si>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</si>
  <si>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</si>
  <si>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</si>
  <si>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</si>
  <si>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</si>
  <si>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</si>
  <si>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</si>
  <si>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</si>
  <si>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</si>
  <si>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</si>
  <si>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</si>
  <si>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</si>
  <si>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</si>
  <si>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</si>
  <si>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</si>
  <si>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</si>
  <si>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</si>
  <si>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</si>
  <si>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</si>
  <si>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</si>
  <si>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</si>
  <si>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</si>
  <si>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</si>
  <si>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</si>
  <si>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</si>
  <si>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</si>
  <si>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</si>
  <si>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</si>
  <si>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</si>
  <si>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</si>
  <si>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</si>
  <si>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</si>
  <si>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</si>
  <si>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</si>
  <si>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</si>
  <si>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</si>
  <si>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</si>
  <si>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</si>
  <si>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</si>
  <si>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</si>
  <si>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</si>
  <si>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</si>
  <si>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</si>
  <si>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</si>
  <si>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</si>
  <si>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</si>
  <si>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</si>
  <si>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</si>
  <si>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</si>
  <si>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</si>
  <si>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</si>
  <si>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</si>
  <si>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</si>
  <si>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</si>
  <si>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</si>
  <si>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</si>
  <si>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</si>
  <si>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</si>
  <si>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</si>
  <si>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</si>
  <si>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</si>
  <si>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</si>
  <si>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</si>
  <si>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</si>
  <si>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</si>
  <si>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</si>
  <si>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</si>
  <si>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</si>
  <si>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</si>
  <si>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</si>
  <si>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</si>
  <si>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</si>
  <si>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</si>
  <si>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</si>
  <si>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</si>
  <si>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</si>
  <si>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</si>
  <si>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</si>
  <si>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</si>
  <si>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</si>
  <si>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</si>
  <si>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</si>
  <si>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</si>
  <si>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</si>
  <si>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</si>
  <si>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</si>
  <si>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</si>
  <si>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</si>
  <si>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</si>
  <si>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</si>
  <si>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</si>
  <si>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</si>
  <si>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</si>
  <si>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</si>
  <si>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</si>
  <si>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</si>
  <si>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</si>
  <si>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</si>
  <si>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</si>
  <si>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</si>
  <si>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</si>
  <si>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</si>
  <si>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</si>
  <si>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</si>
  <si>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</si>
  <si>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</si>
  <si>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</si>
  <si>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</si>
  <si>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</si>
  <si>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</si>
  <si>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</si>
  <si>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</si>
  <si>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</si>
  <si>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</si>
  <si>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</si>
  <si>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</si>
  <si>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</si>
  <si>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</si>
  <si>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</si>
  <si>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</si>
  <si>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</si>
  <si>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</si>
  <si>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</si>
  <si>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</si>
  <si>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</si>
  <si>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</si>
  <si>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</si>
  <si>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</si>
  <si>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</si>
  <si>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</si>
  <si>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</si>
  <si>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</si>
  <si>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</si>
  <si>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</si>
  <si>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</si>
  <si>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</si>
  <si>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</si>
  <si>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</si>
  <si>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</si>
  <si>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</si>
  <si>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</si>
  <si>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</si>
  <si>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</si>
  <si>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</si>
  <si>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</si>
  <si>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</si>
  <si>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</si>
  <si>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</si>
  <si>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</si>
  <si>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</si>
  <si>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</si>
  <si>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</si>
  <si>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</si>
  <si>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</si>
  <si>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</si>
  <si>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</si>
  <si>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</si>
  <si>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</si>
  <si>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</si>
  <si>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</si>
  <si>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</si>
  <si>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</si>
  <si>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</si>
  <si>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</si>
  <si>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</si>
  <si>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</si>
  <si>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</si>
  <si>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</si>
  <si>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</si>
  <si>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</si>
  <si>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</si>
  <si>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</si>
  <si>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</si>
  <si>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</si>
  <si>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</si>
  <si>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</si>
  <si>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</si>
  <si>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</si>
  <si>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</si>
  <si>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</si>
  <si>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</si>
  <si>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</si>
  <si>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</si>
  <si>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</si>
  <si>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</si>
  <si>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</si>
  <si>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</si>
  <si>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</si>
  <si>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</si>
  <si>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</si>
  <si>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</si>
  <si>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</si>
  <si>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</si>
  <si>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</si>
  <si>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</si>
  <si>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</si>
  <si>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</si>
  <si>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</si>
  <si>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</si>
  <si>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</si>
  <si>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</si>
  <si>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</si>
  <si>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</si>
  <si>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</si>
  <si>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</si>
  <si>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</si>
  <si>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</si>
  <si>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</si>
  <si>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</si>
  <si>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</si>
  <si>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</si>
  <si>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</si>
  <si>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</si>
  <si>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</si>
  <si>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</si>
  <si>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</si>
  <si>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</si>
  <si>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</si>
  <si>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</si>
  <si>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</si>
  <si>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</si>
  <si>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</si>
  <si>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</si>
  <si>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</si>
  <si>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</si>
  <si>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</si>
  <si>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</si>
  <si>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</si>
  <si>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</si>
  <si>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</si>
  <si>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</si>
  <si>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</si>
  <si>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</si>
  <si>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</si>
  <si>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</si>
  <si>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</si>
  <si>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</si>
  <si>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</si>
  <si>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</si>
  <si>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</si>
  <si>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</si>
  <si>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</si>
  <si>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</si>
  <si>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</si>
  <si>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</si>
  <si>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</si>
  <si>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</si>
  <si>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</si>
  <si>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</si>
  <si>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</si>
  <si>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</si>
  <si>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</si>
  <si>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</si>
  <si>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</si>
  <si>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</si>
  <si>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</si>
  <si>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</si>
  <si>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</si>
  <si>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</si>
  <si>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</si>
  <si>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</si>
  <si>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</si>
  <si>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</si>
  <si>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</si>
  <si>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</si>
  <si>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</si>
  <si>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</si>
  <si>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</si>
  <si>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</si>
  <si>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</si>
  <si>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</si>
  <si>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</si>
  <si>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</si>
  <si>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</si>
  <si>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</si>
  <si>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</si>
  <si>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</si>
  <si>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</si>
  <si>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</si>
  <si>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</si>
  <si>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</si>
  <si>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</si>
  <si>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</si>
  <si>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</si>
  <si>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</si>
  <si>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</si>
  <si>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</si>
  <si>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</si>
  <si>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</si>
  <si>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</si>
  <si>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</si>
  <si>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</si>
  <si>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</si>
  <si>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</si>
  <si>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</si>
  <si>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</si>
  <si>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</si>
  <si>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</si>
  <si>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</si>
  <si>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</si>
  <si>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</si>
  <si>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</si>
  <si>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</si>
  <si>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</si>
  <si>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</si>
  <si>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</si>
  <si>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</si>
  <si>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</si>
  <si>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</si>
  <si>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</si>
  <si>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</si>
  <si>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</si>
  <si>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</si>
  <si>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</si>
  <si>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</si>
  <si>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</si>
  <si>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</si>
  <si>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</si>
  <si>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</si>
  <si>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</si>
  <si>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</si>
  <si>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</si>
  <si>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</si>
  <si>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</si>
  <si>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</si>
  <si>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</si>
  <si>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</si>
  <si>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</si>
  <si>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</si>
  <si>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</si>
  <si>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</si>
  <si>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</si>
  <si>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</si>
  <si>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</si>
  <si>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</si>
  <si>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</si>
  <si>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</si>
  <si>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</si>
  <si>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</si>
  <si>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</si>
  <si>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</si>
  <si>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</si>
  <si>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</si>
  <si>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</si>
  <si>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</si>
  <si>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</si>
  <si>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</si>
  <si>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</si>
  <si>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</si>
  <si>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</si>
  <si>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</si>
  <si>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</si>
  <si>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</si>
  <si>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</si>
  <si>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</si>
  <si>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</si>
  <si>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</si>
  <si>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</si>
  <si>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</si>
  <si>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</si>
  <si>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</si>
  <si>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</si>
  <si>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</si>
  <si>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</si>
  <si>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</si>
  <si>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</si>
  <si>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</si>
  <si>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</si>
  <si>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</si>
  <si>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</si>
  <si>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</si>
  <si>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</si>
  <si>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</si>
  <si>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</si>
  <si>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</si>
  <si>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</si>
  <si>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</si>
  <si>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</si>
  <si>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</si>
  <si>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</si>
  <si>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</si>
  <si>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</si>
  <si>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</si>
  <si>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</si>
  <si>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</si>
  <si>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</si>
  <si>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</si>
  <si>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</si>
  <si>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</si>
  <si>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</si>
  <si>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</si>
  <si>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</si>
  <si>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</si>
  <si>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</si>
  <si>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</si>
  <si>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</si>
  <si>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</si>
  <si>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</si>
  <si>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</si>
  <si>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</si>
  <si>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</si>
  <si>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</si>
  <si>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</si>
  <si>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</si>
  <si>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</si>
  <si>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</si>
  <si>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</si>
  <si>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</si>
  <si>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</si>
  <si>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</si>
  <si>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</si>
  <si>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</si>
  <si>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</si>
  <si>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</si>
  <si>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</si>
  <si>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</si>
  <si>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</si>
  <si>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</si>
  <si>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</si>
  <si>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</si>
  <si>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</si>
  <si>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</si>
  <si>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</si>
  <si>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</si>
  <si>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</si>
  <si>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</si>
  <si>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</si>
  <si>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</si>
  <si>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</si>
  <si>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</si>
  <si>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</si>
  <si>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</si>
  <si>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</si>
  <si>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</si>
  <si>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</si>
  <si>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</si>
  <si>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</si>
  <si>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</si>
  <si>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</si>
  <si>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</si>
  <si>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</si>
  <si>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</si>
  <si>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</si>
  <si>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</si>
  <si>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</si>
  <si>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</si>
  <si>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</si>
  <si>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</si>
  <si>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</si>
  <si>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</si>
  <si>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</si>
  <si>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</si>
  <si>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</si>
  <si>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</si>
  <si>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</si>
  <si>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</si>
  <si>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</si>
  <si>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</si>
  <si>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</si>
  <si>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</si>
  <si>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</si>
  <si>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</si>
  <si>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</si>
  <si>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</si>
  <si>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</si>
  <si>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</si>
  <si>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</si>
  <si>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</si>
  <si>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</si>
  <si>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</si>
  <si>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</si>
  <si>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</si>
  <si>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</si>
  <si>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</si>
  <si>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</si>
  <si>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</si>
  <si>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</si>
  <si>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</si>
  <si>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</si>
  <si>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</si>
  <si>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</si>
  <si>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</si>
  <si>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</si>
  <si>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</si>
  <si>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</si>
  <si>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</si>
  <si>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</si>
  <si>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</si>
  <si>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</si>
  <si>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</si>
  <si>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</si>
  <si>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</si>
  <si>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</si>
  <si>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</si>
  <si>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</si>
  <si>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</si>
  <si>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</si>
  <si>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</si>
  <si>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</si>
  <si>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</si>
  <si>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</si>
  <si>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</si>
  <si>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</si>
  <si>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</si>
  <si>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</si>
  <si>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</si>
  <si>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</si>
  <si>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</si>
  <si>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</si>
  <si>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</si>
  <si>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</si>
  <si>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</si>
  <si>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</si>
  <si>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</si>
  <si>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</si>
  <si>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</si>
  <si>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</si>
  <si>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</si>
  <si>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</si>
  <si>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</si>
  <si>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</si>
  <si>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</si>
  <si>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</si>
  <si>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</si>
  <si>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</si>
  <si>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</si>
  <si>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</si>
  <si>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</si>
  <si>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</si>
  <si>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</si>
  <si>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</si>
  <si>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</si>
  <si>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</si>
  <si>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</si>
  <si>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</si>
  <si>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</si>
  <si>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</si>
  <si>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</si>
  <si>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</si>
  <si>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</si>
  <si>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</si>
  <si>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</si>
  <si>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</si>
  <si>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</si>
  <si>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</si>
  <si>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</si>
  <si>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</si>
  <si>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</si>
  <si>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</si>
  <si>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</si>
  <si>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</si>
  <si>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</si>
  <si>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</si>
  <si>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</si>
  <si>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</si>
  <si>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</si>
  <si>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</si>
  <si>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</si>
  <si>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</si>
  <si>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</si>
  <si>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</si>
  <si>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</si>
  <si>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</si>
  <si>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</si>
  <si>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</si>
  <si>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</si>
  <si>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</si>
  <si>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</si>
  <si>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</si>
  <si>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</si>
  <si>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</si>
  <si>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</si>
  <si>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</si>
  <si>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</si>
  <si>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</si>
  <si>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</si>
  <si>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</si>
  <si>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</si>
  <si>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</si>
  <si>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</si>
  <si>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</si>
  <si>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</si>
  <si>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</si>
  <si>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</si>
  <si>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</si>
  <si>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</si>
  <si>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</si>
  <si>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</si>
  <si>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</si>
  <si>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</si>
  <si>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</si>
  <si>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</si>
  <si>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</si>
  <si>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</si>
  <si>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</si>
  <si>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</si>
  <si>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</si>
  <si>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</si>
  <si>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</si>
  <si>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</si>
  <si>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</si>
  <si>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</si>
  <si>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</si>
  <si>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</si>
  <si>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</si>
  <si>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</si>
  <si>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</si>
  <si>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</si>
  <si>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</si>
  <si>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</si>
  <si>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</si>
  <si>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</si>
  <si>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</si>
  <si>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</si>
  <si>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</si>
  <si>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</si>
  <si>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</si>
  <si>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</si>
  <si>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</si>
  <si>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</si>
  <si>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</si>
  <si>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</si>
  <si>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</si>
  <si>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</si>
  <si>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</si>
  <si>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</si>
  <si>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</si>
  <si>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</si>
  <si>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</si>
  <si>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</si>
  <si>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</si>
  <si>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</si>
  <si>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</si>
  <si>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</si>
  <si>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</si>
  <si>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</si>
  <si>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</si>
  <si>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</si>
  <si>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</si>
  <si>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</si>
  <si>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</si>
  <si>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</si>
  <si>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</si>
  <si>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</si>
  <si>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</si>
  <si>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</si>
  <si>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</si>
  <si>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</si>
  <si>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</si>
  <si>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</si>
  <si>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</si>
  <si>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</si>
  <si>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</si>
  <si>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</si>
  <si>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</si>
  <si>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</si>
  <si>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</si>
  <si>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</si>
  <si>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</si>
  <si>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</si>
  <si>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</si>
  <si>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</si>
  <si>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</si>
  <si>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</si>
  <si>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</si>
  <si>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</si>
  <si>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</si>
  <si>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</si>
  <si>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</si>
  <si>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</si>
  <si>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</si>
  <si>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</si>
  <si>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</si>
  <si>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</si>
  <si>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</si>
  <si>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</si>
  <si>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</si>
  <si>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</si>
  <si>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</si>
  <si>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</si>
  <si>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</si>
  <si>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</si>
  <si>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</si>
  <si>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</si>
  <si>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</si>
  <si>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</si>
  <si>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</si>
  <si>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</si>
  <si>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</si>
  <si>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</si>
  <si>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</si>
  <si>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</si>
  <si>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</si>
  <si>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</si>
  <si>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</si>
  <si>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</si>
  <si>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</si>
  <si>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</si>
  <si>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</si>
  <si>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</si>
  <si>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</si>
  <si>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</si>
  <si>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</si>
  <si>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</si>
  <si>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</si>
  <si>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</si>
  <si>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</si>
  <si>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</si>
  <si>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</si>
  <si>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</si>
  <si>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</si>
  <si>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</si>
  <si>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</si>
  <si>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</si>
  <si>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</si>
  <si>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</si>
  <si>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</si>
  <si>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</si>
  <si>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</si>
  <si>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</si>
  <si>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</si>
  <si>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</si>
  <si>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</si>
  <si>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</si>
  <si>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</si>
  <si>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</si>
  <si>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</si>
  <si>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</si>
  <si>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</si>
  <si>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</si>
  <si>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</si>
  <si>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</si>
  <si>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</si>
  <si>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</si>
  <si>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</si>
  <si>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</si>
  <si>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</si>
  <si>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</si>
  <si>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</si>
  <si>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</si>
  <si>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</si>
  <si>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</si>
  <si>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</si>
  <si>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</si>
  <si>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</si>
  <si>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</si>
  <si>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</si>
  <si>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</si>
  <si>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</si>
  <si>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</si>
  <si>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</si>
  <si>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</si>
  <si>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</si>
  <si>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</si>
  <si>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</si>
  <si>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</si>
  <si>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</si>
  <si>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</si>
  <si>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</si>
  <si>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</si>
  <si>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</si>
  <si>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</si>
  <si>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</si>
  <si>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</si>
  <si>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</si>
  <si>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</si>
  <si>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</si>
  <si>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</si>
  <si>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</si>
  <si>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</si>
  <si>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</si>
  <si>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</si>
  <si>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</si>
  <si>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</si>
  <si>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</si>
  <si>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</si>
  <si>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</si>
  <si>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</si>
  <si>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</si>
  <si>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</si>
  <si>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</si>
  <si>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</si>
  <si>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</si>
  <si>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</si>
  <si>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</si>
  <si>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</si>
  <si>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</si>
  <si>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</si>
  <si>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</si>
  <si>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</si>
  <si>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</si>
  <si>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</si>
  <si>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</si>
  <si>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</si>
  <si>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</si>
  <si>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</si>
  <si>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</si>
  <si>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</si>
  <si>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</si>
  <si>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</si>
  <si>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</si>
  <si>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</si>
  <si>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</si>
  <si>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</si>
  <si>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</si>
  <si>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</si>
  <si>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</si>
  <si>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</si>
  <si>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</si>
  <si>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</si>
  <si>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</si>
  <si>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</si>
  <si>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</si>
  <si>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</si>
  <si>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</si>
  <si>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</si>
  <si>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</si>
  <si>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</si>
  <si>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</si>
  <si>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</si>
  <si>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</si>
  <si>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</si>
  <si>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</si>
  <si>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</si>
  <si>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</si>
  <si>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</si>
  <si>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</si>
  <si>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</si>
  <si>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</si>
  <si>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</si>
  <si>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</si>
  <si>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</si>
  <si>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</si>
  <si>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</si>
  <si>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</si>
  <si>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</si>
  <si>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</si>
  <si>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</si>
  <si>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</si>
  <si>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</si>
  <si>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</si>
  <si>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</si>
  <si>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</si>
  <si>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</si>
  <si>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</si>
  <si>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</si>
  <si>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</si>
  <si>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</si>
  <si>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</si>
  <si>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</si>
  <si>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</si>
  <si>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</si>
  <si>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</si>
  <si>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</si>
  <si>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</si>
  <si>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</si>
  <si>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</si>
  <si>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</si>
  <si>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</si>
  <si>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</si>
  <si>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</si>
  <si>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</si>
  <si>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</si>
  <si>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</si>
  <si>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</si>
  <si>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</si>
  <si>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</si>
  <si>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</si>
  <si>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</si>
  <si>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</si>
  <si>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</si>
  <si>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</si>
  <si>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</si>
  <si>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</si>
  <si>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</si>
  <si>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</si>
  <si>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</si>
  <si>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</si>
  <si>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</si>
  <si>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</si>
  <si>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</si>
  <si>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</si>
  <si>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</si>
  <si>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</si>
  <si>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</si>
  <si>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</si>
  <si>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</si>
  <si>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</si>
  <si>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</si>
  <si>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</si>
  <si>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</si>
  <si>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</si>
  <si>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</si>
  <si>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</si>
  <si>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</si>
  <si>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</si>
  <si>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</si>
  <si>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</si>
  <si>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</si>
  <si>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</si>
  <si>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</si>
  <si>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</si>
  <si>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</si>
  <si>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</si>
  <si>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</si>
  <si>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</si>
  <si>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</si>
  <si>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</si>
  <si>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</si>
  <si>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</si>
  <si>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</si>
  <si>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</si>
  <si>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</si>
  <si>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</si>
  <si>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</si>
  <si>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</si>
  <si>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</si>
  <si>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</si>
  <si>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</si>
  <si>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</si>
  <si>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</si>
  <si>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</si>
  <si>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</si>
  <si>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</si>
  <si>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</si>
  <si>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</si>
  <si>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</si>
  <si>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</si>
  <si>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</si>
  <si>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</si>
  <si>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</si>
  <si>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</si>
  <si>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</si>
  <si>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</si>
  <si>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</si>
  <si>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</si>
  <si>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</si>
  <si>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</si>
  <si>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</si>
  <si>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</si>
  <si>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</si>
  <si>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</si>
  <si>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</si>
  <si>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</si>
  <si>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</si>
  <si>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</si>
  <si>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</si>
  <si>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</si>
  <si>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</si>
  <si>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</si>
  <si>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</si>
  <si>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</si>
  <si>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</si>
  <si>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</si>
  <si>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</si>
  <si>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</si>
  <si>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</si>
  <si>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</si>
  <si>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</si>
  <si>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</si>
  <si>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</si>
  <si>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</si>
  <si>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</si>
  <si>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</si>
  <si>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</si>
  <si>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</si>
  <si>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</si>
  <si>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</si>
  <si>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</si>
  <si>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</si>
  <si>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</si>
  <si>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</si>
  <si>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</si>
  <si>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</si>
  <si>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</si>
  <si>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</si>
  <si>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</si>
  <si>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</si>
  <si>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</si>
  <si>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</si>
  <si>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</si>
  <si>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</si>
  <si>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</si>
  <si>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</si>
  <si>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</si>
  <si>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</si>
  <si>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</si>
  <si>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</si>
  <si>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</si>
  <si>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</si>
  <si>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</si>
  <si>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</si>
  <si>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</si>
  <si>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</si>
  <si>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</si>
  <si>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</si>
  <si>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</si>
  <si>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</si>
  <si>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</si>
  <si>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</si>
  <si>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</si>
  <si>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</si>
  <si>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</si>
  <si>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</si>
  <si>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</si>
  <si>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</si>
  <si>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</si>
  <si>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</si>
  <si>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</si>
  <si>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</si>
  <si>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</si>
  <si>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</si>
  <si>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</si>
  <si>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</si>
  <si>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</si>
  <si>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</si>
  <si>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</si>
  <si>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</si>
  <si>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</si>
  <si>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</si>
  <si>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</si>
  <si>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</si>
  <si>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</si>
  <si>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</si>
  <si>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</si>
  <si>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</si>
  <si>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</si>
  <si>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</si>
  <si>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</si>
  <si>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</si>
  <si>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</si>
  <si>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</si>
  <si>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</si>
  <si>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</si>
  <si>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</si>
  <si>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</si>
  <si>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</si>
  <si>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</si>
  <si>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</si>
  <si>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</si>
  <si>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</si>
  <si>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</si>
  <si>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</si>
  <si>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</si>
  <si>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</si>
  <si>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</si>
  <si>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</si>
  <si>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</si>
  <si>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</si>
  <si>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</si>
  <si>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</si>
  <si>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</si>
  <si>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</si>
  <si>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</si>
  <si>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</si>
  <si>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</si>
  <si>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</si>
  <si>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</si>
  <si>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</si>
  <si>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</si>
  <si>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</si>
  <si>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</si>
  <si>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</si>
  <si>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</si>
  <si>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</si>
  <si>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</si>
  <si>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</si>
  <si>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</si>
  <si>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</si>
  <si>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</si>
  <si>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</si>
  <si>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</si>
  <si>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</si>
  <si>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</si>
  <si>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</si>
  <si>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</si>
  <si>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</si>
  <si>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</si>
  <si>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</si>
  <si>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</si>
  <si>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</si>
  <si>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</si>
  <si>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</si>
  <si>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</si>
  <si>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</si>
  <si>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</si>
  <si>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</si>
  <si>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</si>
  <si>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</si>
  <si>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</si>
  <si>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</si>
  <si>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</si>
  <si>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</si>
  <si>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</si>
  <si>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</si>
  <si>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</si>
  <si>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</si>
  <si>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</si>
  <si>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</si>
  <si>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</si>
  <si>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</si>
  <si>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</si>
  <si>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</si>
  <si>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</si>
  <si>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</si>
  <si>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</si>
  <si>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</si>
  <si>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</si>
  <si>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</si>
  <si>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</si>
  <si>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</si>
  <si>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</si>
  <si>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</si>
  <si>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</si>
  <si>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</si>
  <si>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</si>
  <si>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</si>
  <si>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</si>
  <si>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</si>
  <si>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</si>
  <si>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</si>
  <si>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</si>
  <si>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</si>
  <si>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</si>
  <si>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</si>
  <si>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</si>
  <si>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</si>
  <si>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</si>
  <si>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</si>
  <si>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</si>
  <si>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</si>
  <si>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</si>
  <si>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</si>
  <si>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</si>
  <si>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</si>
  <si>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</si>
  <si>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</si>
  <si>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</si>
  <si>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</si>
  <si>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</si>
  <si>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</si>
  <si>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</si>
  <si>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</si>
  <si>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</si>
  <si>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</si>
  <si>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</si>
  <si>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</si>
  <si>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</si>
  <si>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</si>
  <si>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</si>
  <si>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</si>
  <si>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</si>
  <si>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</si>
  <si>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</si>
  <si>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</si>
  <si>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</si>
  <si>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</si>
  <si>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</si>
  <si>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</si>
  <si>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</si>
  <si>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</si>
  <si>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</si>
  <si>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</si>
  <si>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</si>
  <si>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</si>
  <si>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</si>
  <si>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</si>
  <si>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</si>
  <si>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</si>
  <si>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</si>
  <si>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</si>
  <si>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</si>
  <si>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</si>
  <si>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</si>
  <si>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</si>
  <si>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</si>
  <si>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</si>
  <si>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</si>
  <si>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</si>
  <si>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</si>
  <si>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</si>
  <si>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</si>
  <si>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</si>
  <si>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</si>
  <si>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</si>
  <si>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</si>
  <si>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</si>
  <si>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</si>
  <si>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</si>
  <si>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</si>
  <si>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</si>
  <si>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</si>
  <si>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</si>
  <si>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</si>
  <si>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</si>
  <si>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</si>
  <si>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</si>
  <si>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</si>
  <si>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</si>
  <si>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</si>
  <si>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</si>
  <si>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</si>
  <si>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</si>
  <si>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</si>
  <si>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</si>
  <si>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</si>
  <si>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</si>
  <si>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</si>
  <si>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</si>
  <si>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</si>
  <si>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</si>
  <si>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</si>
  <si>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</si>
  <si>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</si>
  <si>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</si>
  <si>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</si>
  <si>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</si>
  <si>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</si>
  <si>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</si>
  <si>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</si>
  <si>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</si>
  <si>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</si>
  <si>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</si>
  <si>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</si>
  <si>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</si>
  <si>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</si>
  <si>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</si>
  <si>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</si>
  <si>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</si>
  <si>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</si>
  <si>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</si>
  <si>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</si>
  <si>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</si>
  <si>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</si>
  <si>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</si>
  <si>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</si>
  <si>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</si>
  <si>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</si>
  <si>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</si>
  <si>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</si>
  <si>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</si>
  <si>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</si>
  <si>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</si>
  <si>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</si>
  <si>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</si>
  <si>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</si>
  <si>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</si>
  <si>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</si>
  <si>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</si>
  <si>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</si>
  <si>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</si>
  <si>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</si>
  <si>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</si>
  <si>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</si>
  <si>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</si>
  <si>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</si>
  <si>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</si>
  <si>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</si>
  <si>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</si>
  <si>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</si>
  <si>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</si>
  <si>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</si>
  <si>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</si>
  <si>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</si>
  <si>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</si>
  <si>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</si>
  <si>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</si>
  <si>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</si>
  <si>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</si>
  <si>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</si>
  <si>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</si>
  <si>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</si>
  <si>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</si>
  <si>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</si>
  <si>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</si>
  <si>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</si>
  <si>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</si>
  <si>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</si>
  <si>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</si>
  <si>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</si>
  <si>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</si>
  <si>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</si>
  <si>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</si>
  <si>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</si>
  <si>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</si>
  <si>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</si>
  <si>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</si>
  <si>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</si>
  <si>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</si>
  <si>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</si>
  <si>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</si>
  <si>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</si>
  <si>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</si>
  <si>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</si>
  <si>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</si>
  <si>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</si>
  <si>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</si>
  <si>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</si>
  <si>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</si>
  <si>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</si>
  <si>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</si>
  <si>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</si>
  <si>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</si>
  <si>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</si>
  <si>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</si>
  <si>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</si>
  <si>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</si>
  <si>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</si>
  <si>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</si>
  <si>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</si>
  <si>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</si>
  <si>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</si>
  <si>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</si>
  <si>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</si>
  <si>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</si>
  <si>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</si>
  <si>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</si>
  <si>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</si>
  <si>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</si>
  <si>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</si>
  <si>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</si>
  <si>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</si>
  <si>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</si>
  <si>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</si>
  <si>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</si>
  <si>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</si>
  <si>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</si>
  <si>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</si>
  <si>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</si>
  <si>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</si>
  <si>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</si>
  <si>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</si>
  <si>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</si>
  <si>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</si>
  <si>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</si>
  <si>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</si>
  <si>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</si>
  <si>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</si>
  <si>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</si>
  <si>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</si>
  <si>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</si>
  <si>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</si>
  <si>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</si>
  <si>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</si>
  <si>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</si>
  <si>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</si>
  <si>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</si>
  <si>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</si>
  <si>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</si>
  <si>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</si>
  <si>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</si>
  <si>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</si>
  <si>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</si>
  <si>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</si>
  <si>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</si>
  <si>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</si>
  <si>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</si>
  <si>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</si>
  <si>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</si>
  <si>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</si>
  <si>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</si>
  <si>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</si>
  <si>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</si>
  <si>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</si>
  <si>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</si>
  <si>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</si>
  <si>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</si>
  <si>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</si>
  <si>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</si>
  <si>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</si>
  <si>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</si>
  <si>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</si>
  <si>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</si>
  <si>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</si>
  <si>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</si>
  <si>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</si>
  <si>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</si>
  <si>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</si>
  <si>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</si>
  <si>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</si>
  <si>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</si>
  <si>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</si>
  <si>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</si>
  <si>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</si>
  <si>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</si>
  <si>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</si>
  <si>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</si>
  <si>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</si>
  <si>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</si>
  <si>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</si>
  <si>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</si>
  <si>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</si>
  <si>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</si>
  <si>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</si>
  <si>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</si>
  <si>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</si>
  <si>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</si>
  <si>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</si>
  <si>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</si>
  <si>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</si>
  <si>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</si>
  <si>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</si>
  <si>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</si>
  <si>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</si>
  <si>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</si>
  <si>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</si>
  <si>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</si>
  <si>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</si>
  <si>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</si>
  <si>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</si>
  <si>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</si>
  <si>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</si>
  <si>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</si>
  <si>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</si>
  <si>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</si>
  <si>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</si>
  <si>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</si>
  <si>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</si>
  <si>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</si>
  <si>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</si>
  <si>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</si>
  <si>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</si>
  <si>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</si>
  <si>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</si>
  <si>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</si>
  <si>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</si>
  <si>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</si>
  <si>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</si>
  <si>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</si>
  <si>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</si>
  <si>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</si>
  <si>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</si>
  <si>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</si>
  <si>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</si>
  <si>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</si>
  <si>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</si>
  <si>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</si>
  <si>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</si>
  <si>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</si>
  <si>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</si>
  <si>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</si>
  <si>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</si>
  <si>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</si>
  <si>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</si>
  <si>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</si>
  <si>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</si>
  <si>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</si>
  <si>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</si>
  <si>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</si>
  <si>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</si>
  <si>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</si>
  <si>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</si>
  <si>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</si>
  <si>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</si>
  <si>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</si>
  <si>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</si>
  <si>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</si>
  <si>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</si>
  <si>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</si>
  <si>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</si>
  <si>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</si>
  <si>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</si>
  <si>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</si>
  <si>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</si>
  <si>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</si>
  <si>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</si>
  <si>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</si>
  <si>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</si>
  <si>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</si>
  <si>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</si>
  <si>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</si>
  <si>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</si>
  <si>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</si>
  <si>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</si>
  <si>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</si>
  <si>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</si>
  <si>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</si>
  <si>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</si>
  <si>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</si>
  <si>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</si>
  <si>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</si>
  <si>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</si>
  <si>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</si>
  <si>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</si>
  <si>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</si>
  <si>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</si>
  <si>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</si>
  <si>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</si>
  <si>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</si>
  <si>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</si>
  <si>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</si>
  <si>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</si>
  <si>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</si>
  <si>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</si>
  <si>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</si>
  <si>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</si>
  <si>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</si>
  <si>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</si>
  <si>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</si>
  <si>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</si>
  <si>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</si>
  <si>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</si>
  <si>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</si>
  <si>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</si>
  <si>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</si>
  <si>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</si>
  <si>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</si>
  <si>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</si>
  <si>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</si>
  <si>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</si>
  <si>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</si>
  <si>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</si>
  <si>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</si>
  <si>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</si>
  <si>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</si>
  <si>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</si>
  <si>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</si>
  <si>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</si>
  <si>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</si>
  <si>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</si>
  <si>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</si>
  <si>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</si>
  <si>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</si>
  <si>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</si>
  <si>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</si>
  <si>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</si>
  <si>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</si>
  <si>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</si>
  <si>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</si>
  <si>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</si>
  <si>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</si>
  <si>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</si>
  <si>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</si>
  <si>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</si>
  <si>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</si>
  <si>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</si>
  <si>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</si>
  <si>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</si>
  <si>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</si>
  <si>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</si>
  <si>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</si>
  <si>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</si>
  <si>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</si>
  <si>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</si>
  <si>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</si>
  <si>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</si>
  <si>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</si>
  <si>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</si>
  <si>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</si>
  <si>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</si>
  <si>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</si>
  <si>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</si>
  <si>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</si>
  <si>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</si>
  <si>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</si>
  <si>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</si>
  <si>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</si>
  <si>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</si>
  <si>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</si>
  <si>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</si>
  <si>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</si>
  <si>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</si>
  <si>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</si>
  <si>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</si>
  <si>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</si>
  <si>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</si>
  <si>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</si>
  <si>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</si>
  <si>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</si>
  <si>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</si>
  <si>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</si>
  <si>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</si>
  <si>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</si>
  <si>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</si>
  <si>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</si>
  <si>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</si>
  <si>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</si>
  <si>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</si>
  <si>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</si>
  <si>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</si>
  <si>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</si>
  <si>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</si>
  <si>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</si>
  <si>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</si>
  <si>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</si>
  <si>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</si>
  <si>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</si>
  <si>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</si>
  <si>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</si>
  <si>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</si>
  <si>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</si>
  <si>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</si>
  <si>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</si>
  <si>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</si>
  <si>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</si>
  <si>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</si>
  <si>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</si>
  <si>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</si>
  <si>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</si>
  <si>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</si>
  <si>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</si>
  <si>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</si>
  <si>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</si>
  <si>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</si>
  <si>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</si>
  <si>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</si>
  <si>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</si>
  <si>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</si>
  <si>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</si>
  <si>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</si>
  <si>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</si>
  <si>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</si>
  <si>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</si>
  <si>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</si>
  <si>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</si>
  <si>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</si>
  <si>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</si>
  <si>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</si>
  <si>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</si>
  <si>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</si>
  <si>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</si>
  <si>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</si>
  <si>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</si>
  <si>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</si>
  <si>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</si>
  <si>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</si>
  <si>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</si>
  <si>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</si>
  <si>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</si>
  <si>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</si>
  <si>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</si>
  <si>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</si>
  <si>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</si>
  <si>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</si>
  <si>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</si>
  <si>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</si>
  <si>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</si>
  <si>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</si>
  <si>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</si>
  <si>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</si>
  <si>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</si>
  <si>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</si>
  <si>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</si>
  <si>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</si>
  <si>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</si>
  <si>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</si>
  <si>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</si>
  <si>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</si>
  <si>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</si>
  <si>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</si>
  <si>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</si>
  <si>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</si>
  <si>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</si>
  <si>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</si>
  <si>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</si>
  <si>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</si>
  <si>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</si>
  <si>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</si>
  <si>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</si>
  <si>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</si>
  <si>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</si>
  <si>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</si>
  <si>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</si>
  <si>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</si>
  <si>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</si>
  <si>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</si>
  <si>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</si>
  <si>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</si>
  <si>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</si>
  <si>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</si>
  <si>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</si>
  <si>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</si>
  <si>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</si>
  <si>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</si>
  <si>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</si>
  <si>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</si>
  <si>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</si>
  <si>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</si>
  <si>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</si>
  <si>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</si>
  <si>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</si>
  <si>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</si>
  <si>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</si>
  <si>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</si>
  <si>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</si>
  <si>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</si>
  <si>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</si>
  <si>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</si>
  <si>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</si>
  <si>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</si>
  <si>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</si>
  <si>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</si>
  <si>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</si>
  <si>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</si>
  <si>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</si>
  <si>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</si>
  <si>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</si>
  <si>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</si>
  <si>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</si>
  <si>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</si>
  <si>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</si>
  <si>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</si>
  <si>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</si>
  <si>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</si>
  <si>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</si>
  <si>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</si>
  <si>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</si>
  <si>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</si>
  <si>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</si>
  <si>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</si>
  <si>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</si>
  <si>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</si>
  <si>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</si>
  <si>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</si>
  <si>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</si>
  <si>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</si>
  <si>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</si>
  <si>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</si>
  <si>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</si>
  <si>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</si>
  <si>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</si>
  <si>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</si>
  <si>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</si>
  <si>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</si>
  <si>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</si>
  <si>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</si>
  <si>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</si>
  <si>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</si>
  <si>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</si>
  <si>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</si>
  <si>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</si>
  <si>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</si>
  <si>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</si>
  <si>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</si>
  <si>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</si>
  <si>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</si>
  <si>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</si>
  <si>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</si>
  <si>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</si>
  <si>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</si>
  <si>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</si>
  <si>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</si>
  <si>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</si>
  <si>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</si>
  <si>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</si>
  <si>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</si>
  <si>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</si>
  <si>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</si>
  <si>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</si>
  <si>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</si>
  <si>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</si>
  <si>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</si>
  <si>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</si>
  <si>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</si>
  <si>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</si>
  <si>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</si>
  <si>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</si>
  <si>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</si>
  <si>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</si>
  <si>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</si>
  <si>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</si>
  <si>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</si>
  <si>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</si>
  <si>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</si>
  <si>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</si>
  <si>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</si>
  <si>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</si>
  <si>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</si>
  <si>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</si>
  <si>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</si>
  <si>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</si>
  <si>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</si>
  <si>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</si>
  <si>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</si>
  <si>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</si>
  <si>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</si>
  <si>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</si>
  <si>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</si>
  <si>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</si>
  <si>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</si>
  <si>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</si>
  <si>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</si>
  <si>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</si>
  <si>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</si>
  <si>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</si>
  <si>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</si>
  <si>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</si>
  <si>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</si>
  <si>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</si>
  <si>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</si>
  <si>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</si>
  <si>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</si>
  <si>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</si>
  <si>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</si>
  <si>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</si>
  <si>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</si>
  <si>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</si>
  <si>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</si>
  <si>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</si>
  <si>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</si>
  <si>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</si>
  <si>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</si>
  <si>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</si>
  <si>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</si>
  <si>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</si>
  <si>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</si>
  <si>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</si>
  <si>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</si>
  <si>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</si>
  <si>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</si>
  <si>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</si>
  <si>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</si>
  <si>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</si>
  <si>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</si>
  <si>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</si>
  <si>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</si>
  <si>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</si>
  <si>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</si>
  <si>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</si>
  <si>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</si>
  <si>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</si>
  <si>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</si>
  <si>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</si>
  <si>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</si>
  <si>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</si>
  <si>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</si>
  <si>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</si>
  <si>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</si>
  <si>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</si>
  <si>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</si>
  <si>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</si>
  <si>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</si>
  <si>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</si>
  <si>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</si>
  <si>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</si>
  <si>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</si>
  <si>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</si>
  <si>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</si>
  <si>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</si>
  <si>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</si>
  <si>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</si>
  <si>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</si>
  <si>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</si>
  <si>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</si>
  <si>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</si>
  <si>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</si>
  <si>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</si>
  <si>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</si>
  <si>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</si>
  <si>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</si>
  <si>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</si>
  <si>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</si>
  <si>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</si>
  <si>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</si>
  <si>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</si>
  <si>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</si>
  <si>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</si>
  <si>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</si>
  <si>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</si>
  <si>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</si>
  <si>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</si>
  <si>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</si>
  <si>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</si>
  <si>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</si>
  <si>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</si>
  <si>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</si>
  <si>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</si>
  <si>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</si>
  <si>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</si>
  <si>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</si>
  <si>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</si>
  <si>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</si>
  <si>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</si>
  <si>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</si>
  <si>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</si>
  <si>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</si>
  <si>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</si>
  <si>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</si>
  <si>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</si>
  <si>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</si>
  <si>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</si>
  <si>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</si>
  <si>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</si>
  <si>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</si>
  <si>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</si>
  <si>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</si>
  <si>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</si>
  <si>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</si>
  <si>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</si>
  <si>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</si>
  <si>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</si>
  <si>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</si>
  <si>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</si>
  <si>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</si>
  <si>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</si>
  <si>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</si>
  <si>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</si>
  <si>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</si>
  <si>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</si>
  <si>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</si>
  <si>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</si>
  <si>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</si>
  <si>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</si>
  <si>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</si>
  <si>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</si>
  <si>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</si>
  <si>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</si>
  <si>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</si>
  <si>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</si>
  <si>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</si>
  <si>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</si>
  <si>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</si>
  <si>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</si>
  <si>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</si>
  <si>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</si>
  <si>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</si>
  <si>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</si>
  <si>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</si>
  <si>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</si>
  <si>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</si>
  <si>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</si>
  <si>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</si>
  <si>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</si>
  <si>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</si>
  <si>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</si>
  <si>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</si>
  <si>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</si>
  <si>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</si>
  <si>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</si>
  <si>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</si>
  <si>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</si>
  <si>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</si>
  <si>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</si>
  <si>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</si>
  <si>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</si>
  <si>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</si>
  <si>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</si>
  <si>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</si>
  <si>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</si>
  <si>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</si>
  <si>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</si>
  <si>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</si>
  <si>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</si>
  <si>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</si>
  <si>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</si>
  <si>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</si>
  <si>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</si>
  <si>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</si>
  <si>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</si>
  <si>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</si>
  <si>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</si>
  <si>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</si>
  <si>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</si>
  <si>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</si>
  <si>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</si>
  <si>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</si>
  <si>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</si>
  <si>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</si>
  <si>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</si>
  <si>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</si>
  <si>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</si>
  <si>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</si>
  <si>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</si>
  <si>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</si>
  <si>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</si>
  <si>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</si>
  <si>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</si>
  <si>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</si>
  <si>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</si>
  <si>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</si>
  <si>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</si>
  <si>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</si>
  <si>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</si>
  <si>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</si>
  <si>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</si>
  <si>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</si>
  <si>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</si>
  <si>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</si>
  <si>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</si>
  <si>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</si>
  <si>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</si>
  <si>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</si>
  <si>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</si>
  <si>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</si>
  <si>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</si>
  <si>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</si>
  <si>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</si>
  <si>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</si>
  <si>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</si>
  <si>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</si>
  <si>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</si>
  <si>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</si>
  <si>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</si>
  <si>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</si>
  <si>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</si>
  <si>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</si>
  <si>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</si>
  <si>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</si>
  <si>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</si>
  <si>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</si>
  <si>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</si>
  <si>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</si>
  <si>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</si>
  <si>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</si>
  <si>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</si>
  <si>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</si>
  <si>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</si>
  <si>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</si>
  <si>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</si>
  <si>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</si>
  <si>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</si>
  <si>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</si>
  <si>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</si>
  <si>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</si>
  <si>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</si>
  <si>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</si>
  <si>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</si>
  <si>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</si>
  <si>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</si>
  <si>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</si>
  <si>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</si>
  <si>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</si>
  <si>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</si>
  <si>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</si>
  <si>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</si>
  <si>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</si>
  <si>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</si>
  <si>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</si>
  <si>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</si>
  <si>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</si>
  <si>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</si>
  <si>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</si>
  <si>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</si>
  <si>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</si>
  <si>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</si>
  <si>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</si>
  <si>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</si>
  <si>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</si>
  <si>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</si>
  <si>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</si>
  <si>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</si>
  <si>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</si>
  <si>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</si>
  <si>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</si>
  <si>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</si>
  <si>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</si>
  <si>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</si>
  <si>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</si>
  <si>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</si>
  <si>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</si>
  <si>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</si>
  <si>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</si>
  <si>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</si>
  <si>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</si>
  <si>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</si>
  <si>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</si>
  <si>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</si>
  <si>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</si>
  <si>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</si>
  <si>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</si>
  <si>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</si>
  <si>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</si>
  <si>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</si>
  <si>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</si>
  <si>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</si>
  <si>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</si>
  <si>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</si>
  <si>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</si>
  <si>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</si>
  <si>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</si>
  <si>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</si>
  <si>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</si>
  <si>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</si>
  <si>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</si>
  <si>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</si>
  <si>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</si>
  <si>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</si>
  <si>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</si>
  <si>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</si>
  <si>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</si>
  <si>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</si>
  <si>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</si>
  <si>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</si>
  <si>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</si>
  <si>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</si>
  <si>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</si>
  <si>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</si>
  <si>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</si>
  <si>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</si>
  <si>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</si>
  <si>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</si>
  <si>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</si>
  <si>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</si>
  <si>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</si>
  <si>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</si>
  <si>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</si>
  <si>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</si>
  <si>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</si>
  <si>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</si>
  <si>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</si>
  <si>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</si>
  <si>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</si>
  <si>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</si>
  <si>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</si>
  <si>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</si>
  <si>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</si>
  <si>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</si>
  <si>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</si>
  <si>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</si>
  <si>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</si>
  <si>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</si>
  <si>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</si>
  <si>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</si>
  <si>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</si>
  <si>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</si>
  <si>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</si>
  <si>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</si>
  <si>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</si>
  <si>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</si>
  <si>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</si>
  <si>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</si>
  <si>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</si>
  <si>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</si>
  <si>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</si>
  <si>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</si>
  <si>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</si>
  <si>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</si>
  <si>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</si>
  <si>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</si>
  <si>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</si>
  <si>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</si>
  <si>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</si>
  <si>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</si>
  <si>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</si>
  <si>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</si>
  <si>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</si>
  <si>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</si>
  <si>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</si>
  <si>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</si>
  <si>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</si>
  <si>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</si>
  <si>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</si>
  <si>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</si>
  <si>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</si>
  <si>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</si>
  <si>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</si>
  <si>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</si>
  <si>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</si>
  <si>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</si>
  <si>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</si>
  <si>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</si>
  <si>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</si>
  <si>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</si>
  <si>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</si>
  <si>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</si>
  <si>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</si>
  <si>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</si>
  <si>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</si>
  <si>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</si>
  <si>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</si>
  <si>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</si>
  <si>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</si>
  <si>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</si>
  <si>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</si>
  <si>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</si>
  <si>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</si>
  <si>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</si>
  <si>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</si>
  <si>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</si>
  <si>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</si>
  <si>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</si>
  <si>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</si>
  <si>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</si>
  <si>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</si>
  <si>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</si>
  <si>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</si>
  <si>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</si>
  <si>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</si>
  <si>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</si>
  <si>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</si>
  <si>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</si>
  <si>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</si>
  <si>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</si>
  <si>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</si>
  <si>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</si>
  <si>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</si>
  <si>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</si>
  <si>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</si>
  <si>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</si>
  <si>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</si>
  <si>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</si>
  <si>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</si>
  <si>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</si>
  <si>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</si>
  <si>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</si>
  <si>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</si>
  <si>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</si>
  <si>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</si>
  <si>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</si>
  <si>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</si>
  <si>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</si>
  <si>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</si>
  <si>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</si>
  <si>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</si>
  <si>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</si>
  <si>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</si>
  <si>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</si>
  <si>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</si>
  <si>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</si>
  <si>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</si>
  <si>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</si>
  <si>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</si>
  <si>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</si>
  <si>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</si>
  <si>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</si>
  <si>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</si>
  <si>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</si>
  <si>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</si>
  <si>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</si>
  <si>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</si>
  <si>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</si>
  <si>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</si>
  <si>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</si>
  <si>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</si>
  <si>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</si>
  <si>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</si>
  <si>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</si>
  <si>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</si>
  <si>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</si>
  <si>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</si>
  <si>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</si>
  <si>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</si>
  <si>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</si>
  <si>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</si>
  <si>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</si>
  <si>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</si>
  <si>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</si>
  <si>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</si>
  <si>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</si>
  <si>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</si>
  <si>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</si>
  <si>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</si>
  <si>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</si>
  <si>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</si>
  <si>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</si>
  <si>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</si>
  <si>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</si>
  <si>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</si>
  <si>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</si>
  <si>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</si>
  <si>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</si>
  <si>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</si>
  <si>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</si>
  <si>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</si>
  <si>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</si>
  <si>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</si>
  <si>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</si>
  <si>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</si>
  <si>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</si>
  <si>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</si>
  <si>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</si>
  <si>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</si>
  <si>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</si>
  <si>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</si>
  <si>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</si>
  <si>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</si>
  <si>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</si>
  <si>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</si>
  <si>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</si>
  <si>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</si>
  <si>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</si>
  <si>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</si>
  <si>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</si>
  <si>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</si>
  <si>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</si>
  <si>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</si>
  <si>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</si>
  <si>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</si>
  <si>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</si>
  <si>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</si>
  <si>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</si>
  <si>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</si>
  <si>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</si>
  <si>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</si>
  <si>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</si>
  <si>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</si>
  <si>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</si>
  <si>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</si>
  <si>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</si>
  <si>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</si>
  <si>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</si>
  <si>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</si>
  <si>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</si>
  <si>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</si>
  <si>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</si>
  <si>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</si>
  <si>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</si>
  <si>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</si>
  <si>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</si>
  <si>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</si>
  <si>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</si>
  <si>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</si>
  <si>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</si>
  <si>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</si>
  <si>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</si>
  <si>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</si>
  <si>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</si>
  <si>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</si>
  <si>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</si>
  <si>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</si>
  <si>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</si>
  <si>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</si>
  <si>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</si>
  <si>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</si>
  <si>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</si>
  <si>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</si>
  <si>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</si>
  <si>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</si>
  <si>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</si>
  <si>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</si>
  <si>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</si>
  <si>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</si>
  <si>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</si>
  <si>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</si>
  <si>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</si>
  <si>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</si>
  <si>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</si>
  <si>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</si>
  <si>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</si>
  <si>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</si>
  <si>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</si>
  <si>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</si>
  <si>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</si>
  <si>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</si>
  <si>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</si>
  <si>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</si>
  <si>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</si>
  <si>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</si>
  <si>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</si>
  <si>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</si>
  <si>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</si>
  <si>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</si>
  <si>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</si>
  <si>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</si>
  <si>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</si>
  <si>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</si>
  <si>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</si>
  <si>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</si>
  <si>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</si>
  <si>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</si>
  <si>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</si>
  <si>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</si>
  <si>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</si>
  <si>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</si>
  <si>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</si>
  <si>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</si>
  <si>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</si>
  <si>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</si>
  <si>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</si>
  <si>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</si>
  <si>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</si>
  <si>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</si>
  <si>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</si>
  <si>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</si>
  <si>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</si>
  <si>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</si>
  <si>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</si>
  <si>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</si>
  <si>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</si>
  <si>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</si>
  <si>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</si>
  <si>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</si>
  <si>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</si>
  <si>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</si>
  <si>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</si>
  <si>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</si>
  <si>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</si>
  <si>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</si>
  <si>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</si>
  <si>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</si>
  <si>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</si>
  <si>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</si>
  <si>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</si>
  <si>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</si>
  <si>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</si>
  <si>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</si>
  <si>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</si>
  <si>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</si>
  <si>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</si>
  <si>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</si>
  <si>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</si>
  <si>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</si>
  <si>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</si>
  <si>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</si>
  <si>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</si>
  <si>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</si>
  <si>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</si>
  <si>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</si>
  <si>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</si>
  <si>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</si>
  <si>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</si>
  <si>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</si>
  <si>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</si>
  <si>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</si>
  <si>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</si>
  <si>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</si>
  <si>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</si>
  <si>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</si>
  <si>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</si>
  <si>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</si>
  <si>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</si>
  <si>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</si>
  <si>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</si>
  <si>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</si>
  <si>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</si>
  <si>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</si>
  <si>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</si>
  <si>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</si>
  <si>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</si>
  <si>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</si>
  <si>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</si>
  <si>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</si>
  <si>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</si>
  <si>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</si>
  <si>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</si>
  <si>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</si>
  <si>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</si>
  <si>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</si>
  <si>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</si>
  <si>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</si>
  <si>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</si>
  <si>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</si>
  <si>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</si>
  <si>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</si>
  <si>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</si>
  <si>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</si>
  <si>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</si>
  <si>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</si>
  <si>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</si>
  <si>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</si>
  <si>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</si>
  <si>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</si>
  <si>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</si>
  <si>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</si>
  <si>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</si>
  <si>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</si>
  <si>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</si>
  <si>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</si>
  <si>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</si>
  <si>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</si>
  <si>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</si>
  <si>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</si>
  <si>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</si>
  <si>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</si>
  <si>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</si>
  <si>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</si>
  <si>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</si>
  <si>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</si>
  <si>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</si>
  <si>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</si>
  <si>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</si>
  <si>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</si>
  <si>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</si>
  <si>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</si>
  <si>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</si>
  <si>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</si>
  <si>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</si>
  <si>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</si>
  <si>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</si>
  <si>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</si>
  <si>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</si>
  <si>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</si>
  <si>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</si>
  <si>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</si>
  <si>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</si>
  <si>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</si>
  <si>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</si>
  <si>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</si>
  <si>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</si>
  <si>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</si>
  <si>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</si>
  <si>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</si>
  <si>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</si>
  <si>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</si>
  <si>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</si>
  <si>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</si>
  <si>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</si>
  <si>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</si>
  <si>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</si>
  <si>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</si>
  <si>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</si>
  <si>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</si>
  <si>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</si>
  <si>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</si>
  <si>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</si>
  <si>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</si>
  <si>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</si>
  <si>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</si>
  <si>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</si>
  <si>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</si>
  <si>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</si>
  <si>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</si>
  <si>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</si>
  <si>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</si>
  <si>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</si>
  <si>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</si>
  <si>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</si>
  <si>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</si>
  <si>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</si>
  <si>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</si>
  <si>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</si>
  <si>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</si>
  <si>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</si>
  <si>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</si>
  <si>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</si>
  <si>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</si>
  <si>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</si>
  <si>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</si>
  <si>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</si>
  <si>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</si>
  <si>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</si>
  <si>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</si>
  <si>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</si>
  <si>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</si>
  <si>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</si>
  <si>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</si>
  <si>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</si>
  <si>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</si>
  <si>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</si>
  <si>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</si>
  <si>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</si>
  <si>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</si>
  <si>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</si>
  <si>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</si>
  <si>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</si>
  <si>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</si>
  <si>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</si>
  <si>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</si>
  <si>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</si>
  <si>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</si>
  <si>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</si>
  <si>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</si>
  <si>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</si>
  <si>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</si>
  <si>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</si>
  <si>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</si>
  <si>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</si>
  <si>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</si>
  <si>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</si>
  <si>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</si>
  <si>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</si>
  <si>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</si>
  <si>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</si>
  <si>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</si>
  <si>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</si>
  <si>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</si>
  <si>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</si>
  <si>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</si>
  <si>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</si>
  <si>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</si>
  <si>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</si>
  <si>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</si>
  <si>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</si>
  <si>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</si>
  <si>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</si>
  <si>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</si>
  <si>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</si>
  <si>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</si>
  <si>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</si>
  <si>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</si>
  <si>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</si>
  <si>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</si>
  <si>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</si>
  <si>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</si>
  <si>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</si>
  <si>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</si>
  <si>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</si>
  <si>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</si>
  <si>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</si>
  <si>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</si>
  <si>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</si>
  <si>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</si>
  <si>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</si>
  <si>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</si>
  <si>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</si>
  <si>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</si>
  <si>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</si>
  <si>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</si>
  <si>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</si>
  <si>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</si>
  <si>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</si>
  <si>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</si>
  <si>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</si>
  <si>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</si>
  <si>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</si>
  <si>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</si>
  <si>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</si>
  <si>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</si>
  <si>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</si>
  <si>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</si>
  <si>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</si>
  <si>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</si>
  <si>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</si>
  <si>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</si>
  <si>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</si>
  <si>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</si>
  <si>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</si>
  <si>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</si>
  <si>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</si>
  <si>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</si>
  <si>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</si>
  <si>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</si>
  <si>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</si>
  <si>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</si>
  <si>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</si>
  <si>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</si>
  <si>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</si>
  <si>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</si>
  <si>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</si>
  <si>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</si>
  <si>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</si>
  <si>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</si>
  <si>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</si>
  <si>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</si>
  <si>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</si>
  <si>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</si>
  <si>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</si>
  <si>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</si>
  <si>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</si>
  <si>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</si>
  <si>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</si>
  <si>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</si>
  <si>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</si>
  <si>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</si>
  <si>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</si>
  <si>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</si>
  <si>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</si>
  <si>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</si>
  <si>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</si>
  <si>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</si>
  <si>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</si>
  <si>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</si>
  <si>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</si>
  <si>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</si>
  <si>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</si>
  <si>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</si>
  <si>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</si>
  <si>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</si>
  <si>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</si>
  <si>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</si>
  <si>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</si>
  <si>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</si>
  <si>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</si>
  <si>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</si>
  <si>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</si>
  <si>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</si>
  <si>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</si>
  <si>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</si>
  <si>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</si>
  <si>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</si>
  <si>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</si>
  <si>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</si>
  <si>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</si>
  <si>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</si>
  <si>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</si>
  <si>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</si>
  <si>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</si>
  <si>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</si>
  <si>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</si>
  <si>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</si>
  <si>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</si>
  <si>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</si>
  <si>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</si>
  <si>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</si>
  <si>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</si>
  <si>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</si>
  <si>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</si>
  <si>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</si>
  <si>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</si>
  <si>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</si>
  <si>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</si>
  <si>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</si>
  <si>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</si>
  <si>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</si>
  <si>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</si>
  <si>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</si>
  <si>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</si>
  <si>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</si>
  <si>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</si>
  <si>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</si>
  <si>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</si>
  <si>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</si>
  <si>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</si>
  <si>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</si>
  <si>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</si>
  <si>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</si>
  <si>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</si>
  <si>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</si>
  <si>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</si>
  <si>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</si>
  <si>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</si>
  <si>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</si>
  <si>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</si>
  <si>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</si>
  <si>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</si>
  <si>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</si>
  <si>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</si>
  <si>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</si>
  <si>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</si>
  <si>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</si>
  <si>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</si>
  <si>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</si>
  <si>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</si>
  <si>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</si>
  <si>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</si>
  <si>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</si>
  <si>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</si>
  <si>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</si>
  <si>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</si>
  <si>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</si>
  <si>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</si>
  <si>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</si>
  <si>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</si>
  <si>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</si>
  <si>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</si>
  <si>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</si>
  <si>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</si>
  <si>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</si>
  <si>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</si>
  <si>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</si>
  <si>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</si>
  <si>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</si>
  <si>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</si>
  <si>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</si>
  <si>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</si>
  <si>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</si>
  <si>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</si>
  <si>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</si>
  <si>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</si>
  <si>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</si>
  <si>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</si>
  <si>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</si>
  <si>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</si>
  <si>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</si>
  <si>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</si>
  <si>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</si>
  <si>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</si>
  <si>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</si>
  <si>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</si>
  <si>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</si>
  <si>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</si>
  <si>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</si>
  <si>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</si>
  <si>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</si>
  <si>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</si>
  <si>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</si>
  <si>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</si>
  <si>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</si>
  <si>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</si>
  <si>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</si>
  <si>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</si>
  <si>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</si>
  <si>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</si>
  <si>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</si>
  <si>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</si>
  <si>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</si>
  <si>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</si>
  <si>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</si>
  <si>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</si>
  <si>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</si>
  <si>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</si>
  <si>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</si>
  <si>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</si>
  <si>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</si>
  <si>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</si>
  <si>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</si>
  <si>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</si>
  <si>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</si>
  <si>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</si>
  <si>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</si>
  <si>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</si>
  <si>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</si>
  <si>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</si>
  <si>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</si>
  <si>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</si>
  <si>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</si>
  <si>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</si>
  <si>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</si>
  <si>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</si>
  <si>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</si>
  <si>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</si>
  <si>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</si>
  <si>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</si>
  <si>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</si>
  <si>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</si>
  <si>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</si>
  <si>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</si>
  <si>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</si>
  <si>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</si>
  <si>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</si>
  <si>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</si>
  <si>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</si>
  <si>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</si>
  <si>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</si>
  <si>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</si>
  <si>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</si>
  <si>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</si>
  <si>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</si>
  <si>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</si>
  <si>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</si>
  <si>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</si>
  <si>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</si>
  <si>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</si>
  <si>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</si>
  <si>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</si>
  <si>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</si>
  <si>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</si>
  <si>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</si>
  <si>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</si>
  <si>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</si>
  <si>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</si>
  <si>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</si>
  <si>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</si>
  <si>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</si>
  <si>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</si>
  <si>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</si>
  <si>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</si>
  <si>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</si>
  <si>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</si>
  <si>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</si>
  <si>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</si>
  <si>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</si>
  <si>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</si>
  <si>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</si>
  <si>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</si>
  <si>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</si>
  <si>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</si>
  <si>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</si>
  <si>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</si>
  <si>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</si>
  <si>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</si>
  <si>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</si>
  <si>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</si>
  <si>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</si>
  <si>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</si>
  <si>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</si>
  <si>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</si>
  <si>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</si>
  <si>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</si>
  <si>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</si>
  <si>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</si>
  <si>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</si>
  <si>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</si>
  <si>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</si>
  <si>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</si>
  <si>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</si>
  <si>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</si>
  <si>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</si>
  <si>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</si>
  <si>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</si>
  <si>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</si>
  <si>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</si>
  <si>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</si>
  <si>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</si>
  <si>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</si>
  <si>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</si>
  <si>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</si>
  <si>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</si>
  <si>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</si>
  <si>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</si>
  <si>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</si>
  <si>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</si>
  <si>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</si>
  <si>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</si>
  <si>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</si>
  <si>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</si>
  <si>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</si>
  <si>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</si>
  <si>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</si>
  <si>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</si>
  <si>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</si>
  <si>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</si>
  <si>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</si>
  <si>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</si>
  <si>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</si>
  <si>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</si>
  <si>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</si>
  <si>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</si>
  <si>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</si>
  <si>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</si>
  <si>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</si>
  <si>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</si>
  <si>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</si>
  <si>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</si>
  <si>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</si>
  <si>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</si>
  <si>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</si>
  <si>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</si>
  <si>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</si>
  <si>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</si>
  <si>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</si>
  <si>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</si>
  <si>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</si>
  <si>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</si>
  <si>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</si>
  <si>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</si>
  <si>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</si>
  <si>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</si>
  <si>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</si>
  <si>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</si>
  <si>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</si>
  <si>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</si>
  <si>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</si>
  <si>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</si>
  <si>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</si>
  <si>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</si>
  <si>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</si>
  <si>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</si>
  <si>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</si>
  <si>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</si>
  <si>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</si>
  <si>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</si>
  <si>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</si>
  <si>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</si>
  <si>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</si>
  <si>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</si>
  <si>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</si>
  <si>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</si>
  <si>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</si>
  <si>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</si>
  <si>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</si>
  <si>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</si>
  <si>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</si>
  <si>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</si>
  <si>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</si>
  <si>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</si>
  <si>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</si>
  <si>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</si>
  <si>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</si>
  <si>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</si>
  <si>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</si>
  <si>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</si>
  <si>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</si>
  <si>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</si>
  <si>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</si>
  <si>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</si>
  <si>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</si>
  <si>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</si>
  <si>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</si>
  <si>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</si>
  <si>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</si>
  <si>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</si>
  <si>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</si>
  <si>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</si>
  <si>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</si>
  <si>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</si>
  <si>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</si>
  <si>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</si>
  <si>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</si>
  <si>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</si>
  <si>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</si>
  <si>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</si>
  <si>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</si>
  <si>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</si>
  <si>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</si>
  <si>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</si>
  <si>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</si>
  <si>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</si>
  <si>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</si>
  <si>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</si>
  <si>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</si>
  <si>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</si>
  <si>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</si>
  <si>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</si>
  <si>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</si>
  <si>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</si>
  <si>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</si>
  <si>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</si>
  <si>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</si>
  <si>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</si>
  <si>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</si>
  <si>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</si>
  <si>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</si>
  <si>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</si>
  <si>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</si>
  <si>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</si>
  <si>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</si>
  <si>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</si>
  <si>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</si>
  <si>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</si>
  <si>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</si>
  <si>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</si>
  <si>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</si>
  <si>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</si>
  <si>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</si>
  <si>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</si>
  <si>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</si>
  <si>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</si>
  <si>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</si>
  <si>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</si>
  <si>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</si>
  <si>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</si>
  <si>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</si>
  <si>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</si>
  <si>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</si>
  <si>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</si>
  <si>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</si>
  <si>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</si>
  <si>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</si>
  <si>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</si>
  <si>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</si>
  <si>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</si>
  <si>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</si>
  <si>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</si>
  <si>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</si>
  <si>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</si>
  <si>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</si>
  <si>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</si>
  <si>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</si>
  <si>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</si>
  <si>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</si>
  <si>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</si>
  <si>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</si>
  <si>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</si>
  <si>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</si>
  <si>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</si>
  <si>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</si>
  <si>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</si>
  <si>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</si>
  <si>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</si>
  <si>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</si>
  <si>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</si>
  <si>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</si>
  <si>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</si>
  <si>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</si>
  <si>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</si>
  <si>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</si>
  <si>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</si>
  <si>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</si>
  <si>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</si>
  <si>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</si>
  <si>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</si>
  <si>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</si>
  <si>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</si>
  <si>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</si>
  <si>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</si>
  <si>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</si>
  <si>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</si>
  <si>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</si>
  <si>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</si>
  <si>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</si>
  <si>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</si>
  <si>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</si>
  <si>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</si>
  <si>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</si>
  <si>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</si>
  <si>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</si>
  <si>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</si>
  <si>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</si>
  <si>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</si>
  <si>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</si>
  <si>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</si>
  <si>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</si>
  <si>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</si>
  <si>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</si>
  <si>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</si>
  <si>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</si>
  <si>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</si>
  <si>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</si>
  <si>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</si>
  <si>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</si>
  <si>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</si>
  <si>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</si>
  <si>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</si>
  <si>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</si>
  <si>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</si>
  <si>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</si>
  <si>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</si>
  <si>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</si>
  <si>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</si>
  <si>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</si>
  <si>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</si>
  <si>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</si>
  <si>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</si>
  <si>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</si>
  <si>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</si>
  <si>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</si>
  <si>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</si>
  <si>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</si>
  <si>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</si>
  <si>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</si>
  <si>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</si>
  <si>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</si>
  <si>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</si>
  <si>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</si>
  <si>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</si>
  <si>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</si>
  <si>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</si>
  <si>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</si>
  <si>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</si>
  <si>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</si>
  <si>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</si>
  <si>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</si>
  <si>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</si>
  <si>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</si>
  <si>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</si>
  <si>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</si>
  <si>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</si>
  <si>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</si>
  <si>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</si>
  <si>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</si>
  <si>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</si>
  <si>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</si>
  <si>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</si>
  <si>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</si>
  <si>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</si>
  <si>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</si>
  <si>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</si>
  <si>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</si>
  <si>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</si>
  <si>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</si>
  <si>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</si>
  <si>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</si>
  <si>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</si>
  <si>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</si>
  <si>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</si>
  <si>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</si>
  <si>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</si>
  <si>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</si>
  <si>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</si>
  <si>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</si>
  <si>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</si>
  <si>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</si>
  <si>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</si>
  <si>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</si>
  <si>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</si>
  <si>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</si>
  <si>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</si>
  <si>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</si>
  <si>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</si>
  <si>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</si>
  <si>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</si>
  <si>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</si>
  <si>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</si>
  <si>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</si>
  <si>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</si>
  <si>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</si>
  <si>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</si>
  <si>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</si>
  <si>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</si>
  <si>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</si>
  <si>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</si>
  <si>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</si>
  <si>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</si>
  <si>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</si>
  <si>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</si>
  <si>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</si>
  <si>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</si>
  <si>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</si>
  <si>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</si>
  <si>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</si>
  <si>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</si>
  <si>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</si>
  <si>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</si>
  <si>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</si>
  <si>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</si>
  <si>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</si>
  <si>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</si>
  <si>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</si>
  <si>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</si>
  <si>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</si>
  <si>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</si>
  <si>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</si>
  <si>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</si>
  <si>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</si>
  <si>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</si>
  <si>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</si>
  <si>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</si>
  <si>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</si>
  <si>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</si>
  <si>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</si>
  <si>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</si>
  <si>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</si>
  <si>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</si>
  <si>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</si>
  <si>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</si>
  <si>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</si>
  <si>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</si>
  <si>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</si>
  <si>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</si>
  <si>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</si>
  <si>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</si>
  <si>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</si>
  <si>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</si>
  <si>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</si>
  <si>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</si>
  <si>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</si>
  <si>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</si>
  <si>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</si>
  <si>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</si>
  <si>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</si>
  <si>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</si>
  <si>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</si>
  <si>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</si>
  <si>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</si>
  <si>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</si>
  <si>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</si>
  <si>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</si>
  <si>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</si>
  <si>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</si>
  <si>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</si>
  <si>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</si>
  <si>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</si>
  <si>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</si>
  <si>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</si>
  <si>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</si>
  <si>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</si>
  <si>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</si>
  <si>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</si>
  <si>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</si>
  <si>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</si>
  <si>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</si>
  <si>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</si>
  <si>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</si>
  <si>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</si>
  <si>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</si>
  <si>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</si>
  <si>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</si>
  <si>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</si>
  <si>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</si>
  <si>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</si>
  <si>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</si>
  <si>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</si>
  <si>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</si>
  <si>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</si>
  <si>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</si>
  <si>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</si>
  <si>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</si>
  <si>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</si>
  <si>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</si>
  <si>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</si>
  <si>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</si>
  <si>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</si>
  <si>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</si>
  <si>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</si>
  <si>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</si>
  <si>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</si>
  <si>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</si>
  <si>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</si>
  <si>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</si>
  <si>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</si>
  <si>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</si>
  <si>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</si>
  <si>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</si>
  <si>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</si>
  <si>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</si>
  <si>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</si>
  <si>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</si>
  <si>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</si>
  <si>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</si>
  <si>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</si>
  <si>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</si>
  <si>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</si>
  <si>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</si>
  <si>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</si>
  <si>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</si>
  <si>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</si>
  <si>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</si>
  <si>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</si>
  <si>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</si>
  <si>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</si>
  <si>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</si>
  <si>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</si>
  <si>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</si>
  <si>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</si>
  <si>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</si>
  <si>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</si>
  <si>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</si>
  <si>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</si>
  <si>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</si>
  <si>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</si>
  <si>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</si>
  <si>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</si>
  <si>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</si>
  <si>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</si>
  <si>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</si>
  <si>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</si>
  <si>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</si>
  <si>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</si>
  <si>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</si>
  <si>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</si>
  <si>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</si>
  <si>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</si>
  <si>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</si>
  <si>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</si>
  <si>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</si>
  <si>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</si>
  <si>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</si>
  <si>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</si>
  <si>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</si>
  <si>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</si>
  <si>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</si>
  <si>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</si>
  <si>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</si>
  <si>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</si>
  <si>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</si>
  <si>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</si>
  <si>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</si>
  <si>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</si>
  <si>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</si>
  <si>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</si>
  <si>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</si>
  <si>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</si>
  <si>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</si>
  <si>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</si>
  <si>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</si>
  <si>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</si>
  <si>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</si>
  <si>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</si>
  <si>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</si>
  <si>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</si>
  <si>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</si>
  <si>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</si>
  <si>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</si>
  <si>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</si>
  <si>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</si>
  <si>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</si>
  <si>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</si>
  <si>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</si>
  <si>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</si>
  <si>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</si>
  <si>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</si>
  <si>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</si>
  <si>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</si>
  <si>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</si>
  <si>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</si>
  <si>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</si>
  <si>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</si>
  <si>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</si>
  <si>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</si>
  <si>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</si>
  <si>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</si>
  <si>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</si>
  <si>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</si>
  <si>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</si>
  <si>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</si>
  <si>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</si>
  <si>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</si>
  <si>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</si>
  <si>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</si>
  <si>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</si>
  <si>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</si>
  <si>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</si>
  <si>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</si>
  <si>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</si>
  <si>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</si>
  <si>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</si>
  <si>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</si>
  <si>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</si>
  <si>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</si>
  <si>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</si>
  <si>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</si>
  <si>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</si>
  <si>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</si>
  <si>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</si>
  <si>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</si>
  <si>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</si>
  <si>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</si>
  <si>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</si>
  <si>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</si>
  <si>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</si>
  <si>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</si>
  <si>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</si>
  <si>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</si>
  <si>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</si>
  <si>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</si>
  <si>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</si>
  <si>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</si>
  <si>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</si>
  <si>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</si>
  <si>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</si>
  <si>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</si>
  <si>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</si>
  <si>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</si>
  <si>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</si>
  <si>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</si>
  <si>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</si>
  <si>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</si>
  <si>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</si>
  <si>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</si>
  <si>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</si>
  <si>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</si>
  <si>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</si>
  <si>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</si>
  <si>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</si>
  <si>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</si>
  <si>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</si>
  <si>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</si>
  <si>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</si>
  <si>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</si>
  <si>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</si>
  <si>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</si>
  <si>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</si>
  <si>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</si>
  <si>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</si>
  <si>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</si>
  <si>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</si>
  <si>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</si>
  <si>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</si>
  <si>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</si>
  <si>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</si>
  <si>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</si>
  <si>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</si>
  <si>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</si>
  <si>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</si>
  <si>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</si>
  <si>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</si>
  <si>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</si>
  <si>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</si>
  <si>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</si>
  <si>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</si>
  <si>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</si>
  <si>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</si>
  <si>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</si>
  <si>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</si>
  <si>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</si>
  <si>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</si>
  <si>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</si>
  <si>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</si>
  <si>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</si>
  <si>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</si>
  <si>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</si>
  <si>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</si>
  <si>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</si>
  <si>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</si>
  <si>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</si>
  <si>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</si>
  <si>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</si>
  <si>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</si>
  <si>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</si>
  <si>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</si>
  <si>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</si>
  <si>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</si>
  <si>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</si>
  <si>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</si>
  <si>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</si>
  <si>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</si>
  <si>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</si>
  <si>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</si>
  <si>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</si>
  <si>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</si>
  <si>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</si>
  <si>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</si>
  <si>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</si>
  <si>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</si>
  <si>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</si>
  <si>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</si>
  <si>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</si>
  <si>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</si>
  <si>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</si>
  <si>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</si>
  <si>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</si>
  <si>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</si>
  <si>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</si>
  <si>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</si>
  <si>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</si>
  <si>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</si>
  <si>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</si>
  <si>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</si>
  <si>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</si>
  <si>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</si>
  <si>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</si>
  <si>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</si>
  <si>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</si>
  <si>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</si>
  <si>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</si>
  <si>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</si>
  <si>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</si>
  <si>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</si>
  <si>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</si>
  <si>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</si>
  <si>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</si>
  <si>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</si>
  <si>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</si>
  <si>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</si>
  <si>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</si>
  <si>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</si>
  <si>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</si>
  <si>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</si>
  <si>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</si>
  <si>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</si>
  <si>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</si>
  <si>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</si>
  <si>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</si>
  <si>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</si>
  <si>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</si>
  <si>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</si>
  <si>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</si>
  <si>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</si>
  <si>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</si>
  <si>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</si>
  <si>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</si>
  <si>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</si>
  <si>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</si>
  <si>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</si>
  <si>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</si>
  <si>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</si>
  <si>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</si>
  <si>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</si>
  <si>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</si>
  <si>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</si>
  <si>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</si>
  <si>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</si>
  <si>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</si>
  <si>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</si>
  <si>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</si>
  <si>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</si>
  <si>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</si>
  <si>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</si>
  <si>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</si>
  <si>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</si>
  <si>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</si>
  <si>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</si>
  <si>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</si>
  <si>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</si>
  <si>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</si>
  <si>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</si>
  <si>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</si>
  <si>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</si>
  <si>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</si>
  <si>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</si>
  <si>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</si>
  <si>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</si>
  <si>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</si>
  <si>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</si>
  <si>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</si>
  <si>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</si>
  <si>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</si>
  <si>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</si>
  <si>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</si>
  <si>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</si>
  <si>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</si>
  <si>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</si>
  <si>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</si>
  <si>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</si>
  <si>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</si>
  <si>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</si>
  <si>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</si>
  <si>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</si>
  <si>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</si>
  <si>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</si>
  <si>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</si>
  <si>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</si>
  <si>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</si>
  <si>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</si>
  <si>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</si>
  <si>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</si>
  <si>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</si>
  <si>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</si>
  <si>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</si>
  <si>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</si>
  <si>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</si>
  <si>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</si>
  <si>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</si>
  <si>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</si>
  <si>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</si>
  <si>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</si>
  <si>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</si>
  <si>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</si>
  <si>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</si>
  <si>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</si>
  <si>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</si>
  <si>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</si>
  <si>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</si>
  <si>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</si>
  <si>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</si>
  <si>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</si>
  <si>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</si>
  <si>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</si>
  <si>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</si>
  <si>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</si>
  <si>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</si>
  <si>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</si>
  <si>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</si>
  <si>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</si>
  <si>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</si>
  <si>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</si>
  <si>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</si>
  <si>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</si>
  <si>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</si>
  <si>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</si>
  <si>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</si>
  <si>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</si>
  <si>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</si>
  <si>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</si>
  <si>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</si>
  <si>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</si>
  <si>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</si>
  <si>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</si>
  <si>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</si>
  <si>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</si>
  <si>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</si>
  <si>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</si>
  <si>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</si>
  <si>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</si>
  <si>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</si>
  <si>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</si>
  <si>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</si>
  <si>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</si>
  <si>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</si>
  <si>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</si>
  <si>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</si>
  <si>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</si>
  <si>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</si>
  <si>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</si>
  <si>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</si>
  <si>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</si>
  <si>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</si>
  <si>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</si>
  <si>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</si>
  <si>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</si>
  <si>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</si>
  <si>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</si>
  <si>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</si>
  <si>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</si>
  <si>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</si>
  <si>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</si>
  <si>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</si>
  <si>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</si>
  <si>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</si>
  <si>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</si>
  <si>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</si>
  <si>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</si>
  <si>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</si>
  <si>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</si>
  <si>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</si>
  <si>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</si>
  <si>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</si>
  <si>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</si>
  <si>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</si>
  <si>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</si>
  <si>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</si>
  <si>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</si>
  <si>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</si>
  <si>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</si>
  <si>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</si>
  <si>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</si>
  <si>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</si>
  <si>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</si>
  <si>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</si>
  <si>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</si>
  <si>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</si>
  <si>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</si>
  <si>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</si>
  <si>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</si>
  <si>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</si>
  <si>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</si>
  <si>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</si>
  <si>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</si>
  <si>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</si>
  <si>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</si>
  <si>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</si>
  <si>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</si>
  <si>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</si>
  <si>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</si>
  <si>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</si>
  <si>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</si>
  <si>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</si>
  <si>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</si>
  <si>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</si>
  <si>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</si>
  <si>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</si>
  <si>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</si>
  <si>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</si>
  <si>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</si>
  <si>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</si>
  <si>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</si>
  <si>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</si>
  <si>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</si>
  <si>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</si>
  <si>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</si>
  <si>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</si>
  <si>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</si>
  <si>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</si>
  <si>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</si>
  <si>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</si>
  <si>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</si>
  <si>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</si>
  <si>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</si>
  <si>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</si>
  <si>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</si>
  <si>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</si>
  <si>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</si>
  <si>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</si>
  <si>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</si>
  <si>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</si>
  <si>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</si>
  <si>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</si>
  <si>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</si>
  <si>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</si>
  <si>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</si>
  <si>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</si>
  <si>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</si>
  <si>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</si>
  <si>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</si>
  <si>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</si>
  <si>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</si>
  <si>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</si>
  <si>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</si>
  <si>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</si>
  <si>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</si>
  <si>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</si>
  <si>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</si>
  <si>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</si>
  <si>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</si>
  <si>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</si>
  <si>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</si>
  <si>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</si>
  <si>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</si>
  <si>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</si>
  <si>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</si>
  <si>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</si>
  <si>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</si>
  <si>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</si>
  <si>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</si>
  <si>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</si>
  <si>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</si>
  <si>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</si>
  <si>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</si>
  <si>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</si>
  <si>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</si>
  <si>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</si>
  <si>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</si>
  <si>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</si>
  <si>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</si>
  <si>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</si>
  <si>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</si>
  <si>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</si>
  <si>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</si>
  <si>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</si>
  <si>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</si>
  <si>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</si>
  <si>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</si>
  <si>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</si>
  <si>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</si>
  <si>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</si>
  <si>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</si>
  <si>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</si>
  <si>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</si>
  <si>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</si>
  <si>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</si>
  <si>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</si>
  <si>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</si>
  <si>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</si>
  <si>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</si>
  <si>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</si>
  <si>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</si>
  <si>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</si>
  <si>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</si>
  <si>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</si>
  <si>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</si>
  <si>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</si>
  <si>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</si>
  <si>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</si>
  <si>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</si>
  <si>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</si>
  <si>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</si>
  <si>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</si>
  <si>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</si>
  <si>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</si>
  <si>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</si>
  <si>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</si>
  <si>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</si>
  <si>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</si>
  <si>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</si>
  <si>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</si>
  <si>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</si>
  <si>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</si>
  <si>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</si>
  <si>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</si>
  <si>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</si>
  <si>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</si>
  <si>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</si>
  <si>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</si>
  <si>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</si>
  <si>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</si>
  <si>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</si>
  <si>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</si>
  <si>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</si>
  <si>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</si>
  <si>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</si>
  <si>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</si>
  <si>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</si>
  <si>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</si>
  <si>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</si>
  <si>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</si>
  <si>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</si>
  <si>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</si>
  <si>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</si>
  <si>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</si>
  <si>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</si>
  <si>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</si>
  <si>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</si>
  <si>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</si>
  <si>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</si>
  <si>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</si>
  <si>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</si>
  <si>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</si>
  <si>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</si>
  <si>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</si>
  <si>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</si>
  <si>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</si>
  <si>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</si>
  <si>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</si>
  <si>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</si>
  <si>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</si>
  <si>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</si>
  <si>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</si>
  <si>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</si>
  <si>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</si>
  <si>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</si>
  <si>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</si>
  <si>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</si>
  <si>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</si>
  <si>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</si>
  <si>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</si>
  <si>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</si>
  <si>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</si>
  <si>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</si>
  <si>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</si>
  <si>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</si>
  <si>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</si>
  <si>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</si>
  <si>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</si>
  <si>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</si>
  <si>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</si>
  <si>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</si>
  <si>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</si>
  <si>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</si>
  <si>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</si>
  <si>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</si>
  <si>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</si>
  <si>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</si>
  <si>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</si>
  <si>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</si>
  <si>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</si>
  <si>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</si>
  <si>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</si>
  <si>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</si>
  <si>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</si>
  <si>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</si>
  <si>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</si>
  <si>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</si>
  <si>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</si>
  <si>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</si>
  <si>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</si>
  <si>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</si>
  <si>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</si>
  <si>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</si>
  <si>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</si>
  <si>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</si>
  <si>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</si>
  <si>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</si>
  <si>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</si>
  <si>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</si>
  <si>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</si>
  <si>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</si>
  <si>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</si>
  <si>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</si>
  <si>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</si>
  <si>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</si>
  <si>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</si>
  <si>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</si>
  <si>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</si>
  <si>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</si>
  <si>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</si>
  <si>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</si>
  <si>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</si>
  <si>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</si>
  <si>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</si>
  <si>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</si>
  <si>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</si>
  <si>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</si>
  <si>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</si>
  <si>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</si>
  <si>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</si>
  <si>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</si>
  <si>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</si>
  <si>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</si>
  <si>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</si>
  <si>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</si>
  <si>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</si>
  <si>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</si>
  <si>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</si>
  <si>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</si>
  <si>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</si>
  <si>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</si>
  <si>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</si>
  <si>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</si>
  <si>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</si>
  <si>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</si>
  <si>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</si>
  <si>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</si>
  <si>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</si>
  <si>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</si>
  <si>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</si>
  <si>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</si>
  <si>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</si>
  <si>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</si>
  <si>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</si>
  <si>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</si>
  <si>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</si>
  <si>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</si>
  <si>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</si>
  <si>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</si>
  <si>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</si>
  <si>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</si>
  <si>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</si>
  <si>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</si>
  <si>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</si>
  <si>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</si>
  <si>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</si>
  <si>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</si>
  <si>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</si>
  <si>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</si>
  <si>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</si>
  <si>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</si>
  <si>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</si>
  <si>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</si>
  <si>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</si>
  <si>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</si>
  <si>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</si>
  <si>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</si>
  <si>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</si>
  <si>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</si>
  <si>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</si>
  <si>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</si>
  <si>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</si>
  <si>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</si>
  <si>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</si>
  <si>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</si>
  <si>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</si>
  <si>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</si>
  <si>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</si>
  <si>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</si>
  <si>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</si>
  <si>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</si>
  <si>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</si>
  <si>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</si>
  <si>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</si>
  <si>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</si>
  <si>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</si>
  <si>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</si>
  <si>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</si>
  <si>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</si>
  <si>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</si>
  <si>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</si>
  <si>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</si>
  <si>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</si>
  <si>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</si>
  <si>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</si>
  <si>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</si>
  <si>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</si>
  <si>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</si>
  <si>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</si>
  <si>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</si>
  <si>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</si>
  <si>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</si>
  <si>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</si>
  <si>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</si>
  <si>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</si>
  <si>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</si>
  <si>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</si>
  <si>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</si>
  <si>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</si>
  <si>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</si>
  <si>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</si>
  <si>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</si>
  <si>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</si>
  <si>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</si>
  <si>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</si>
  <si>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</si>
  <si>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</si>
  <si>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</si>
  <si>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</si>
  <si>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</si>
  <si>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</si>
  <si>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</si>
  <si>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</si>
  <si>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</si>
  <si>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</si>
  <si>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</si>
  <si>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</si>
  <si>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</si>
  <si>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</si>
  <si>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</si>
  <si>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</si>
  <si>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</si>
  <si>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</si>
  <si>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</si>
  <si>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</si>
  <si>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</si>
  <si>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</si>
  <si>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</si>
  <si>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</si>
  <si>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</si>
  <si>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</si>
  <si>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</si>
  <si>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</si>
  <si>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</si>
  <si>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</si>
  <si>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</si>
  <si>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</si>
  <si>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</si>
  <si>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</si>
  <si>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</si>
  <si>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</si>
  <si>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</si>
  <si>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</si>
  <si>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</si>
  <si>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</si>
  <si>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</si>
  <si>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</si>
  <si>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</si>
  <si>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</si>
  <si>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</si>
  <si>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</si>
  <si>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</si>
  <si>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</si>
  <si>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</si>
  <si>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</si>
  <si>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</si>
  <si>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</si>
  <si>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</si>
  <si>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</si>
  <si>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</si>
  <si>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</si>
  <si>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</si>
  <si>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</si>
  <si>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</si>
  <si>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</si>
  <si>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</si>
  <si>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</si>
  <si>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</si>
  <si>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</si>
  <si>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</si>
  <si>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</si>
  <si>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</si>
  <si>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</si>
  <si>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</si>
  <si>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</si>
  <si>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</si>
  <si>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</si>
  <si>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</si>
  <si>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</si>
  <si>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</si>
  <si>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</si>
  <si>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</si>
  <si>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</si>
  <si>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</si>
  <si>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</si>
  <si>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</si>
  <si>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</si>
  <si>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</si>
  <si>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</si>
  <si>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</si>
  <si>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</si>
  <si>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</si>
  <si>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</si>
  <si>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</si>
  <si>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</si>
  <si>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</si>
  <si>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</si>
  <si>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</si>
  <si>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</si>
  <si>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</si>
  <si>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</si>
  <si>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</si>
  <si>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</si>
  <si>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</si>
  <si>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</si>
  <si>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</si>
  <si>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</si>
  <si>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</si>
  <si>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</si>
  <si>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</si>
  <si>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</si>
  <si>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</si>
  <si>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</si>
  <si>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</si>
  <si>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</si>
  <si>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</si>
  <si>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</si>
  <si>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</si>
  <si>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</si>
  <si>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</si>
  <si>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</si>
  <si>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</si>
  <si>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</si>
  <si>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</si>
  <si>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</si>
  <si>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</si>
  <si>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</si>
  <si>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</si>
  <si>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</si>
  <si>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</si>
  <si>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</si>
  <si>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</si>
  <si>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</si>
  <si>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</si>
  <si>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</si>
  <si>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</si>
  <si>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</si>
  <si>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</si>
  <si>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</si>
  <si>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</si>
  <si>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</si>
  <si>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</si>
  <si>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</si>
  <si>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</si>
  <si>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</si>
  <si>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</si>
  <si>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</si>
  <si>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</si>
  <si>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</si>
  <si>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</si>
  <si>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</si>
  <si>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</si>
  <si>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</si>
  <si>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</si>
  <si>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</si>
  <si>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</si>
  <si>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</si>
  <si>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</si>
  <si>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</si>
  <si>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</si>
  <si>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</si>
  <si>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</si>
  <si>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</si>
  <si>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</si>
  <si>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</si>
  <si>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</si>
  <si>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</si>
  <si>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</si>
  <si>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</si>
  <si>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</si>
  <si>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</si>
  <si>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</si>
  <si>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</si>
  <si>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</si>
  <si>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</si>
  <si>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</si>
  <si>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</si>
  <si>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</si>
  <si>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</si>
  <si>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</si>
  <si>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</si>
  <si>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</si>
  <si>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</si>
  <si>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</si>
  <si>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</si>
  <si>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</si>
  <si>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</si>
  <si>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</si>
  <si>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</si>
  <si>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</si>
  <si>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</si>
  <si>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</si>
  <si>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</si>
  <si>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</si>
  <si>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</si>
  <si>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</si>
  <si>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</si>
  <si>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</si>
  <si>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</si>
  <si>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</si>
  <si>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</si>
  <si>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</si>
  <si>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</si>
  <si>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</si>
  <si>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</si>
  <si>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</si>
  <si>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</si>
  <si>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</si>
  <si>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</si>
  <si>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</si>
  <si>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</si>
  <si>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</si>
  <si>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</si>
  <si>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</si>
  <si>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</si>
  <si>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</si>
  <si>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</si>
  <si>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</si>
  <si>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</si>
  <si>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</si>
  <si>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</si>
  <si>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</si>
  <si>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</si>
  <si>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</si>
  <si>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</si>
  <si>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</si>
  <si>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</si>
  <si>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</si>
  <si>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</si>
  <si>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</si>
  <si>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</si>
  <si>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</si>
  <si>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</si>
  <si>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</si>
  <si>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</si>
  <si>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</si>
  <si>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</si>
  <si>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</si>
  <si>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</si>
  <si>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</si>
  <si>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</si>
  <si>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</si>
  <si>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</si>
  <si>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</si>
  <si>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</si>
  <si>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</si>
  <si>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</si>
  <si>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</si>
  <si>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</si>
  <si>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</si>
  <si>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</si>
  <si>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</si>
  <si>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</si>
  <si>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</si>
  <si>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</si>
  <si>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</si>
  <si>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</si>
  <si>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</si>
  <si>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</si>
  <si>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</si>
  <si>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</si>
  <si>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</si>
  <si>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</si>
  <si>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</si>
  <si>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</si>
  <si>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</si>
  <si>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</si>
  <si>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</si>
  <si>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</si>
  <si>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</si>
  <si>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</si>
  <si>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</si>
  <si>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</si>
  <si>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</si>
  <si>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</si>
  <si>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</si>
  <si>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</si>
  <si>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</si>
  <si>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</si>
  <si>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</si>
  <si>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</si>
  <si>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</si>
  <si>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</si>
  <si>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</si>
  <si>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</si>
  <si>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</si>
  <si>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</si>
  <si>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</si>
  <si>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</si>
  <si>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</si>
  <si>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</si>
  <si>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</si>
  <si>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</si>
  <si>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</si>
  <si>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</si>
  <si>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</si>
  <si>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</si>
  <si>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</si>
  <si>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</si>
  <si>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</si>
  <si>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</si>
  <si>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</si>
  <si>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</si>
  <si>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</si>
  <si>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</si>
  <si>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</si>
  <si>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</si>
  <si>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</si>
  <si>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</si>
  <si>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</si>
  <si>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</si>
  <si>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</si>
  <si>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</si>
  <si>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</si>
  <si>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</si>
  <si>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</si>
  <si>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</si>
  <si>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</si>
  <si>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</si>
  <si>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</si>
  <si>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</si>
  <si>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</si>
  <si>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</si>
  <si>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</si>
  <si>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</si>
  <si>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</si>
  <si>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</si>
  <si>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</si>
  <si>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</si>
  <si>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</si>
  <si>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</si>
  <si>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</si>
  <si>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</si>
  <si>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</si>
  <si>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</si>
  <si>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</si>
  <si>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</si>
  <si>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</si>
  <si>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</si>
  <si>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</si>
  <si>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</si>
  <si>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</si>
  <si>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</si>
  <si>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</si>
  <si>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</si>
  <si>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</si>
  <si>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</si>
  <si>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</si>
  <si>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</si>
  <si>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</si>
  <si>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</si>
  <si>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</si>
  <si>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</si>
  <si>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</si>
  <si>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</si>
  <si>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</si>
  <si>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</si>
  <si>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</si>
  <si>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</si>
  <si>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</si>
  <si>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</si>
  <si>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</si>
  <si>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</si>
  <si>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</si>
  <si>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</si>
  <si>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</si>
  <si>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</si>
  <si>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</si>
  <si>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</si>
  <si>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</si>
  <si>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</si>
  <si>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</si>
  <si>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</si>
  <si>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</si>
  <si>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</si>
  <si>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</si>
  <si>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</si>
  <si>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</si>
  <si>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</si>
  <si>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</si>
  <si>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</si>
  <si>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</si>
  <si>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</si>
  <si>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</si>
  <si>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</si>
  <si>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</si>
  <si>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</si>
  <si>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</si>
  <si>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</si>
  <si>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</si>
  <si>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</si>
  <si>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</si>
  <si>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</si>
  <si>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</si>
  <si>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</si>
  <si>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</si>
  <si>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</si>
  <si>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</si>
  <si>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</si>
  <si>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</si>
  <si>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</si>
  <si>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</si>
  <si>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</si>
  <si>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</si>
  <si>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</si>
  <si>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</si>
  <si>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</si>
  <si>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</si>
  <si>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</si>
  <si>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</si>
  <si>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</si>
  <si>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</si>
  <si>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</si>
  <si>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</si>
  <si>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</si>
  <si>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</si>
  <si>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</si>
  <si>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</si>
  <si>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</si>
  <si>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</si>
  <si>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</si>
  <si>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</si>
  <si>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</si>
  <si>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</si>
  <si>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</si>
  <si>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</si>
  <si>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</si>
  <si>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</si>
  <si>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</si>
  <si>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</si>
  <si>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</si>
  <si>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</si>
  <si>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</si>
  <si>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</si>
  <si>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</si>
  <si>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</si>
  <si>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</si>
  <si>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</si>
  <si>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</si>
  <si>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</si>
  <si>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</si>
  <si>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</si>
  <si>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</si>
  <si>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</si>
  <si>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</si>
  <si>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</si>
  <si>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</si>
  <si>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</si>
  <si>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</si>
  <si>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</si>
  <si>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</si>
  <si>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</si>
  <si>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</si>
  <si>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</si>
  <si>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</si>
  <si>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</si>
  <si>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</si>
  <si>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</si>
  <si>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</si>
  <si>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</si>
  <si>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</si>
  <si>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</si>
  <si>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</si>
  <si>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</si>
  <si>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</si>
  <si>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</si>
  <si>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</si>
  <si>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</si>
  <si>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</si>
  <si>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</si>
  <si>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</si>
  <si>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</si>
  <si>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</si>
  <si>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</si>
  <si>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</si>
  <si>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</si>
  <si>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</si>
  <si>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</si>
  <si>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</si>
  <si>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</si>
  <si>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</si>
  <si>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</si>
  <si>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</si>
  <si>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</si>
  <si>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</si>
  <si>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</si>
  <si>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</si>
  <si>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</si>
  <si>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</si>
  <si>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</si>
  <si>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</si>
  <si>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</si>
  <si>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</si>
  <si>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</si>
  <si>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</si>
  <si>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</si>
  <si>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</si>
  <si>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</si>
  <si>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</si>
  <si>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</si>
  <si>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</si>
  <si>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</si>
  <si>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</si>
  <si>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</si>
  <si>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</si>
  <si>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</si>
  <si>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</si>
  <si>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</si>
  <si>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</si>
  <si>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</si>
  <si>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</si>
  <si>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</si>
  <si>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</si>
  <si>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</si>
  <si>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</si>
  <si>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</si>
  <si>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</si>
  <si>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</si>
  <si>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</si>
  <si>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</si>
  <si>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</si>
  <si>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</si>
  <si>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</si>
  <si>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</si>
  <si>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</si>
  <si>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</si>
  <si>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</si>
  <si>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</si>
  <si>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</si>
  <si>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</si>
  <si>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</si>
  <si>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</si>
  <si>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</si>
  <si>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</si>
  <si>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</si>
  <si>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</si>
  <si>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</si>
  <si>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</si>
  <si>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</si>
  <si>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</si>
  <si>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</si>
  <si>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</si>
  <si>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</si>
  <si>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</si>
  <si>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</si>
  <si>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</si>
  <si>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</si>
  <si>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</si>
  <si>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</si>
  <si>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</si>
  <si>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</si>
  <si>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</si>
  <si>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</si>
  <si>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</si>
  <si>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</si>
  <si>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</si>
  <si>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</si>
  <si>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</si>
  <si>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</si>
  <si>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</si>
  <si>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</si>
  <si>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</si>
  <si>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</si>
  <si>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</si>
  <si>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</si>
  <si>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</si>
  <si>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</si>
  <si>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</si>
  <si>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</si>
  <si>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</si>
  <si>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</si>
  <si>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</si>
  <si>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</si>
  <si>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</si>
  <si>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</si>
  <si>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</si>
  <si>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</si>
  <si>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</si>
  <si>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</si>
  <si>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</si>
  <si>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</si>
  <si>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</si>
  <si>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</si>
  <si>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</si>
  <si>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</si>
  <si>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</si>
  <si>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</si>
  <si>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</si>
  <si>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</si>
  <si>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</si>
  <si>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</si>
  <si>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</si>
  <si>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</si>
  <si>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</si>
  <si>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</si>
  <si>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</si>
  <si>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</si>
  <si>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</si>
  <si>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</si>
  <si>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</si>
  <si>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</si>
  <si>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</si>
  <si>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</si>
  <si>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</si>
  <si>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</si>
  <si>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</si>
  <si>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</si>
  <si>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</si>
  <si>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</si>
  <si>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</si>
  <si>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</si>
  <si>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</si>
  <si>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</si>
  <si>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</si>
  <si>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</si>
  <si>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</si>
  <si>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</si>
  <si>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</si>
  <si>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</si>
  <si>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</si>
  <si>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</si>
  <si>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</si>
  <si>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</si>
  <si>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</si>
  <si>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</si>
  <si>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</si>
  <si>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</si>
  <si>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</si>
  <si>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</si>
  <si>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</si>
  <si>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</si>
  <si>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</si>
  <si>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</si>
  <si>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</si>
  <si>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</si>
  <si>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</si>
  <si>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</si>
  <si>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</si>
  <si>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</si>
  <si>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</si>
  <si>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</si>
  <si>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</si>
  <si>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</si>
  <si>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</si>
  <si>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</si>
  <si>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</si>
  <si>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</si>
  <si>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</si>
  <si>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</si>
  <si>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</si>
  <si>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</si>
  <si>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</si>
  <si>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</si>
  <si>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</si>
  <si>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</si>
  <si>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</si>
  <si>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</si>
  <si>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</si>
  <si>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</si>
  <si>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</si>
  <si>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</si>
  <si>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</si>
  <si>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</si>
  <si>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</si>
  <si>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</si>
  <si>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</si>
  <si>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</si>
  <si>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</si>
  <si>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</si>
  <si>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</si>
  <si>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</si>
  <si>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</si>
  <si>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</si>
  <si>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</si>
  <si>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</si>
  <si>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</si>
  <si>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</si>
  <si>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</si>
  <si>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</si>
  <si>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</si>
  <si>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</si>
  <si>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</si>
  <si>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</si>
  <si>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</si>
  <si>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</si>
  <si>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</si>
  <si>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</si>
  <si>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</si>
  <si>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</si>
  <si>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</si>
  <si>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</si>
  <si>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</si>
  <si>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</si>
  <si>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</si>
  <si>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</si>
  <si>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</si>
  <si>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</si>
  <si>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</si>
  <si>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</si>
  <si>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</si>
  <si>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</si>
  <si>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</si>
  <si>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</si>
  <si>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</si>
  <si>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</si>
  <si>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</si>
  <si>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</si>
  <si>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</si>
  <si>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</si>
  <si>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</si>
  <si>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</si>
  <si>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</si>
  <si>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</si>
  <si>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</si>
  <si>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</si>
  <si>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</si>
  <si>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</si>
  <si>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</si>
  <si>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</si>
  <si>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</si>
  <si>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</si>
  <si>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</si>
  <si>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</si>
  <si>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</si>
  <si>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</si>
  <si>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</si>
  <si>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</si>
  <si>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</si>
  <si>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</si>
  <si>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</si>
  <si>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</si>
  <si>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</si>
  <si>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</si>
  <si>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</si>
  <si>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</si>
  <si>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</si>
  <si>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</si>
  <si>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</si>
  <si>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</si>
  <si>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</si>
  <si>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</si>
  <si>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</si>
  <si>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</si>
  <si>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</si>
  <si>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</si>
  <si>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</si>
  <si>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</si>
  <si>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</si>
  <si>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</si>
  <si>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</si>
  <si>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</si>
  <si>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</si>
  <si>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</si>
  <si>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</si>
  <si>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</si>
  <si>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</si>
  <si>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</si>
  <si>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</si>
  <si>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</si>
  <si>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</si>
  <si>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</si>
  <si>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</si>
  <si>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</si>
  <si>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</si>
  <si>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</si>
  <si>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</si>
  <si>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</si>
  <si>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</si>
  <si>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</si>
  <si>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</si>
  <si>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</si>
  <si>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</si>
  <si>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</si>
  <si>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</si>
  <si>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</si>
  <si>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</si>
  <si>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</si>
  <si>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</si>
  <si>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</si>
  <si>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</si>
  <si>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</si>
  <si>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</si>
  <si>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</si>
  <si>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</si>
  <si>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</si>
  <si>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</si>
  <si>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</si>
  <si>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</si>
  <si>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</si>
  <si>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</si>
  <si>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</si>
  <si>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</si>
  <si>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</si>
  <si>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</si>
  <si>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</si>
  <si>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</si>
  <si>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</si>
  <si>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</si>
  <si>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</si>
  <si>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</si>
  <si>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</si>
  <si>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</si>
  <si>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</si>
  <si>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</si>
  <si>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</si>
  <si>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</si>
  <si>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</si>
  <si>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</si>
  <si>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</si>
  <si>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</si>
  <si>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</si>
  <si>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</si>
  <si>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</si>
  <si>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</si>
  <si>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</si>
  <si>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</si>
  <si>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</si>
  <si>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</si>
  <si>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</si>
  <si>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</si>
  <si>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</si>
  <si>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</si>
  <si>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</si>
  <si>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</si>
  <si>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</si>
  <si>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</si>
  <si>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</si>
  <si>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</si>
  <si>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</si>
  <si>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</si>
  <si>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</si>
  <si>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</si>
  <si>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</si>
  <si>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</si>
  <si>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</si>
  <si>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</si>
  <si>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</si>
  <si>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</si>
  <si>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</si>
  <si>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</si>
  <si>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</si>
  <si>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</si>
  <si>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</si>
  <si>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</si>
  <si>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</si>
  <si>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</si>
  <si>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</si>
  <si>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</si>
  <si>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</si>
  <si>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</si>
  <si>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</si>
  <si>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</si>
  <si>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</si>
  <si>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</si>
  <si>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</si>
  <si>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</si>
  <si>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</si>
  <si>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</si>
  <si>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</si>
  <si>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</si>
  <si>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</si>
  <si>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</si>
  <si>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</si>
  <si>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</si>
  <si>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</si>
  <si>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</si>
  <si>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</si>
  <si>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</si>
  <si>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</si>
  <si>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</si>
  <si>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</si>
  <si>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</si>
  <si>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</si>
  <si>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</si>
  <si>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</si>
  <si>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</si>
  <si>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</si>
  <si>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</si>
  <si>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</si>
  <si>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</si>
  <si>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</si>
  <si>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</si>
  <si>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</si>
  <si>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</si>
  <si>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</si>
  <si>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</si>
  <si>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</si>
  <si>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</si>
  <si>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</si>
  <si>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</si>
  <si>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</si>
  <si>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</si>
  <si>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</si>
  <si>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</si>
  <si>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</si>
  <si>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</si>
  <si>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</si>
  <si>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</si>
  <si>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</si>
  <si>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</si>
  <si>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</si>
  <si>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</si>
  <si>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</si>
  <si>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</si>
  <si>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</si>
  <si>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</si>
  <si>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</si>
  <si>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</si>
  <si>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</si>
  <si>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</si>
  <si>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</si>
  <si>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</si>
  <si>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</si>
  <si>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</si>
  <si>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</si>
  <si>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</si>
  <si>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</si>
  <si>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</si>
  <si>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</si>
  <si>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</si>
  <si>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</si>
  <si>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</si>
  <si>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</si>
  <si>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</si>
  <si>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</si>
  <si>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</si>
  <si>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</si>
  <si>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</si>
  <si>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</si>
  <si>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</si>
  <si>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</si>
  <si>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</si>
  <si>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</si>
  <si>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</si>
  <si>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</si>
  <si>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</si>
  <si>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</si>
  <si>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</si>
  <si>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</si>
  <si>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</si>
  <si>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</si>
  <si>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</si>
  <si>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</si>
  <si>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</si>
  <si>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</si>
  <si>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</si>
  <si>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</si>
  <si>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</si>
  <si>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</si>
  <si>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</si>
  <si>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</si>
  <si>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</si>
  <si>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</si>
  <si>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</si>
  <si>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</si>
  <si>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</si>
  <si>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</si>
  <si>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</si>
  <si>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</si>
  <si>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</si>
  <si>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</si>
  <si>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</si>
  <si>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</si>
  <si>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</si>
  <si>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</si>
  <si>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</si>
  <si>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</si>
  <si>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</si>
  <si>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</si>
  <si>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</si>
  <si>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</si>
  <si>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</si>
  <si>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</si>
  <si>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</si>
  <si>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</si>
  <si>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</si>
  <si>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</si>
  <si>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</si>
  <si>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</si>
  <si>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</si>
  <si>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</si>
  <si>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</si>
  <si>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</si>
  <si>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</si>
  <si>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</si>
  <si>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</si>
  <si>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</si>
  <si>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</si>
  <si>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</si>
  <si>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</si>
  <si>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</si>
  <si>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</si>
  <si>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</si>
  <si>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</si>
  <si>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</si>
  <si>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</si>
  <si>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</si>
  <si>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</si>
  <si>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</si>
  <si>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</si>
  <si>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</si>
  <si>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</si>
  <si>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</si>
  <si>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</si>
  <si>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</si>
  <si>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</si>
  <si>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</si>
  <si>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</si>
  <si>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</si>
  <si>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</si>
  <si>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</si>
  <si>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PCM-20251109-00000740</t>
  </si>
  <si>
    <t>Sceco failure at site as Sceco team replacing the main transformer, issue escalated to sceco complain #2903962336  ,site is working on PG,
5G/ disconnected to reduce the site load as PG can't carry the full load</t>
  </si>
  <si>
    <t>PCM-20251109-00000696</t>
  </si>
  <si>
    <t xml:space="preserve">ETA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</si>
  <si>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</si>
  <si>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</si>
  <si>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</si>
  <si>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</si>
  <si>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</si>
  <si>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</si>
  <si>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</si>
  <si>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</si>
  <si>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</si>
  <si>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</si>
  <si>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</si>
  <si>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</si>
  <si>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</si>
  <si>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</si>
  <si>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</si>
  <si>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</si>
  <si>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</si>
  <si>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</si>
  <si>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</si>
  <si>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</si>
  <si>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</si>
  <si>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</si>
  <si>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</si>
  <si>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</si>
  <si>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</si>
  <si>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</si>
  <si>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</si>
  <si>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</si>
  <si>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</si>
  <si>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</si>
  <si>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</si>
  <si>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</si>
  <si>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</si>
  <si>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</si>
  <si>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</si>
  <si>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</si>
  <si>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</si>
  <si>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</si>
  <si>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</si>
  <si>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</si>
  <si>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</si>
  <si>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</si>
  <si>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</si>
  <si>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</si>
  <si>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</si>
  <si>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</si>
  <si>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</si>
  <si>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</si>
  <si>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</si>
  <si>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</si>
  <si>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</si>
  <si>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</si>
  <si>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</si>
  <si>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</si>
  <si>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</si>
  <si>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</si>
  <si>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</si>
  <si>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</si>
  <si>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</si>
  <si>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</si>
  <si>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</si>
  <si>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</si>
  <si>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</si>
  <si>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</si>
  <si>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</si>
  <si>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</si>
  <si>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</si>
  <si>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</si>
  <si>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</si>
  <si>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</si>
  <si>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</si>
  <si>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</si>
  <si>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</si>
  <si>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</si>
  <si>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</si>
  <si>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</si>
  <si>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</si>
  <si>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</si>
  <si>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</si>
  <si>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</si>
  <si>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</si>
  <si>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</si>
  <si>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</si>
  <si>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</si>
  <si>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PCM-20251109-00000711</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</si>
  <si>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</si>
  <si>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</si>
  <si>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</si>
  <si>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</si>
  <si>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</si>
  <si>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</si>
  <si>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</si>
  <si>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</si>
  <si>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</si>
  <si>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TT-20251109-00815</t>
  </si>
  <si>
    <t xml:space="preserve">EM team need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</si>
</sst>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xf numFmtId="0" fontId="19" fillId="7" borderId="1"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4" totalsRowShown="0" headerRowDxfId="31" dataDxfId="30" headerRowBorderDxfId="28" tableBorderDxfId="29">
  <autoFilter ref="A1:L2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2" totalsRowShown="0" headerRowDxfId="15" dataDxfId="14" headerRowBorderDxfId="12" tableBorderDxfId="13">
  <autoFilter ref="A1:L1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307.55549259258987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0.14713611111073988</v>
      </c>
      <c r="H3" s="111">
        <v>45970.349710648145</v>
      </c>
      <c r="I3" s="109" t="str">
        <f>IFERROR(VLOOKUP(D3,DB!A:F,6,0),"")</f>
        <v>Generator-SG</v>
      </c>
      <c r="J3" s="109" t="str">
        <f>IFERROR(VLOOKUP(D3,DB!A:G,7,0),"")</f>
        <v>Dead</v>
      </c>
      <c r="K3" s="113" t="s">
        <v>39024</v>
      </c>
      <c r="L3" s="114" t="str">
        <f>IFERROR(VLOOKUP(D3,DB!A:I,9,0),"")</f>
        <v>Latis</v>
      </c>
    </row>
    <row r="4" spans="1:15" ht="55.5" customHeight="1">
      <c r="A4" s="108" t="s">
        <v>39025</v>
      </c>
      <c r="B4" s="109" t="str">
        <f>IFERROR(VLOOKUP(D4,DB!A:K,11,0),"")</f>
        <v>R1</v>
      </c>
      <c r="C4" s="109">
        <v>1</v>
      </c>
      <c r="D4" s="109" t="s">
        <v>15055</v>
      </c>
      <c r="E4" s="110" t="s">
        <v>39021</v>
      </c>
      <c r="F4" s="111">
        <v>45970.441331018519</v>
      </c>
      <c r="G4" s="112">
        <f t="shared" ca="1" si="0"/>
        <v>6.2587499996880069E-2</v>
      </c>
      <c r="H4" s="111">
        <v>45970.409212962964</v>
      </c>
      <c r="I4" s="109" t="str">
        <f>IFERROR(VLOOKUP(D4,DB!A:F,6,0),"")</f>
        <v>SCECO</v>
      </c>
      <c r="J4" s="109" t="str">
        <f>IFERROR(VLOOKUP(D4,DB!A:G,7,0),"")</f>
        <v>Good</v>
      </c>
      <c r="K4" s="113" t="s">
        <v>39026</v>
      </c>
      <c r="L4" s="114" t="str">
        <f>IFERROR(VLOOKUP(D4,DB!A:I,9,0),"")</f>
        <v>Latis</v>
      </c>
    </row>
    <row r="5" spans="1:15" ht="15" customHeight="1">
      <c r="A5" s="108" t="s">
        <v>39027</v>
      </c>
      <c r="B5" s="109" t="str">
        <f>IFERROR(VLOOKUP(D5,DB!A:K,11,0),"")</f>
        <v>R1</v>
      </c>
      <c r="C5" s="109">
        <v>1</v>
      </c>
      <c r="D5" s="154" t="s">
        <v>16420</v>
      </c>
      <c r="E5" s="110" t="s">
        <v>39021</v>
      </c>
      <c r="F5" s="111">
        <v>45970.428425925929</v>
      </c>
      <c r="G5" s="112">
        <f t="shared" ca="1" si="0"/>
        <v>7.5492592586670071E-2</v>
      </c>
      <c r="H5" s="111">
        <v>45970.416979166665</v>
      </c>
      <c r="I5" s="109" t="str">
        <f>IFERROR(VLOOKUP(D5,DB!A:F,6,0),"")</f>
        <v>SCECO</v>
      </c>
      <c r="J5" s="109" t="str">
        <f>IFERROR(VLOOKUP(D5,DB!A:G,7,0),"")</f>
        <v>Good+No BB Design</v>
      </c>
      <c r="K5" s="113" t="s">
        <v>39028</v>
      </c>
      <c r="L5" s="114" t="str">
        <f>IFERROR(VLOOKUP(D5,DB!A:I,9,0),"")</f>
        <v>Latis</v>
      </c>
    </row>
    <row r="6" spans="1:15" ht="15" customHeight="1">
      <c r="A6" s="108"/>
      <c r="B6" s="109" t="str">
        <f>IFERROR(VLOOKUP(D6,DB!A:K,11,0),"")</f>
        <v/>
      </c>
      <c r="C6" s="109"/>
      <c r="D6" s="109"/>
      <c r="E6" s="110"/>
      <c r="F6" s="111"/>
      <c r="G6" s="112">
        <f t="shared" ca="1" si="0"/>
        <v>45970.503918518516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45970.503918518516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45970.503918518516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45970.503918518516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45970.503918518516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45970.503918518516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45970.503918518516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45970.503918518516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45970.503918518516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45970.503918518516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45970.503918518516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45970.503918518516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45970.503918518516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45970.503918518516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45970.503918518516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45970.503918518516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45970.503918518516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45970.503918518516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45970.503918518516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45970.503918518516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45970.503918518516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45970.503918518516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45970.503918518516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45970.503918518516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45970.503918518516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45970.503918518516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45970.503918518516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45970.503918518516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45970.503918518516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45970.503918518516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45970.503918518516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45970.503918518516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45970.503918518516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45970.503918518516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45970.503918518516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45970.503918518516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45970.503918518516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45970.503918518516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45970.503918518516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45970.503918518516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45970.503918518516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45970.503918518516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45970.503918518516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45970.503918518516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45970.503918518516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45970.503918518516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45970.503918518516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45970.503918518516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45970.503918518516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45970.503918518516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45970.503918518516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45970.503918518516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45970.503918518516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45970.503918518516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45970.503918518516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45970.503918518516</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45970.503918518516</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45970.503918518516</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45970.503918518516</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45970.503918518516</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45970.503918518516</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45970.503918518516</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8DD7FBE9-F259-4E8E-86ED-5DEA1224DCCB}"/>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39029</v>
      </c>
      <c r="N1" s="88" t="s">
        <v>39030</v>
      </c>
      <c r="O1" s="88" t="s">
        <v>39031</v>
      </c>
      <c r="P1" s="88" t="s">
        <v>39032</v>
      </c>
      <c r="Q1" s="88" t="s">
        <v>39033</v>
      </c>
      <c r="R1" s="88" t="s">
        <v>39034</v>
      </c>
      <c r="S1" s="88" t="s">
        <v>39035</v>
      </c>
      <c r="T1" s="88" t="s">
        <v>39036</v>
      </c>
      <c r="U1" s="88" t="s">
        <v>39037</v>
      </c>
      <c r="V1" s="88" t="s">
        <v>39038</v>
      </c>
      <c r="W1" s="88" t="s">
        <v>39039</v>
      </c>
      <c r="X1" s="88" t="s">
        <v>39040</v>
      </c>
      <c r="Y1" s="88" t="s">
        <v>39041</v>
      </c>
      <c r="Z1" s="88" t="s">
        <v>39042</v>
      </c>
      <c r="AA1" s="88" t="s">
        <v>39043</v>
      </c>
      <c r="AB1" s="88" t="s">
        <v>39044</v>
      </c>
      <c r="AC1" s="88" t="s">
        <v>39045</v>
      </c>
      <c r="AD1" s="88" t="s">
        <v>39046</v>
      </c>
      <c r="AE1" s="88" t="s">
        <v>39047</v>
      </c>
      <c r="AF1" s="88" t="s">
        <v>39048</v>
      </c>
      <c r="AG1" s="88" t="s">
        <v>39049</v>
      </c>
      <c r="AH1" s="88" t="s">
        <v>39050</v>
      </c>
      <c r="AI1" s="88" t="s">
        <v>39051</v>
      </c>
      <c r="AJ1" s="88" t="s">
        <v>39052</v>
      </c>
      <c r="AK1" s="88" t="s">
        <v>39053</v>
      </c>
      <c r="AL1" s="88" t="s">
        <v>39054</v>
      </c>
      <c r="AM1" s="88" t="s">
        <v>39055</v>
      </c>
      <c r="AN1" s="88" t="s">
        <v>39056</v>
      </c>
      <c r="AO1" s="88" t="s">
        <v>39057</v>
      </c>
      <c r="AP1" s="88" t="s">
        <v>39058</v>
      </c>
      <c r="AQ1" s="88" t="s">
        <v>39059</v>
      </c>
      <c r="AR1" s="88" t="s">
        <v>39060</v>
      </c>
      <c r="AS1" s="88" t="s">
        <v>39061</v>
      </c>
      <c r="AT1" s="88" t="s">
        <v>39062</v>
      </c>
      <c r="AU1" s="88" t="s">
        <v>39063</v>
      </c>
      <c r="AV1" s="88" t="s">
        <v>39064</v>
      </c>
      <c r="AW1" s="88" t="s">
        <v>39065</v>
      </c>
      <c r="AX1" s="88" t="s">
        <v>39066</v>
      </c>
      <c r="AY1" s="88" t="s">
        <v>39067</v>
      </c>
      <c r="AZ1" s="88" t="s">
        <v>39068</v>
      </c>
      <c r="BA1" s="88" t="s">
        <v>39069</v>
      </c>
      <c r="BB1" s="88" t="s">
        <v>39070</v>
      </c>
      <c r="BC1" s="88" t="s">
        <v>39071</v>
      </c>
      <c r="BD1" s="88" t="s">
        <v>39072</v>
      </c>
      <c r="BE1" s="88" t="s">
        <v>39073</v>
      </c>
      <c r="BF1" s="88" t="s">
        <v>39074</v>
      </c>
      <c r="BG1" s="88" t="s">
        <v>39075</v>
      </c>
      <c r="BH1" s="88" t="s">
        <v>39076</v>
      </c>
      <c r="BI1" s="88" t="s">
        <v>39077</v>
      </c>
      <c r="BJ1" s="88" t="s">
        <v>39078</v>
      </c>
      <c r="BK1" s="88" t="s">
        <v>39079</v>
      </c>
      <c r="BL1" s="88" t="s">
        <v>39080</v>
      </c>
      <c r="BM1" s="88" t="s">
        <v>39081</v>
      </c>
      <c r="BN1" s="88" t="s">
        <v>39082</v>
      </c>
      <c r="BO1" s="88" t="s">
        <v>39083</v>
      </c>
      <c r="BP1" s="88" t="s">
        <v>39084</v>
      </c>
      <c r="BQ1" s="88" t="s">
        <v>39085</v>
      </c>
      <c r="BR1" s="88" t="s">
        <v>39086</v>
      </c>
      <c r="BS1" s="88" t="s">
        <v>39087</v>
      </c>
      <c r="BT1" s="88" t="s">
        <v>39088</v>
      </c>
      <c r="BU1" s="88" t="s">
        <v>39089</v>
      </c>
      <c r="BV1" s="88" t="s">
        <v>39090</v>
      </c>
      <c r="BW1" s="88" t="s">
        <v>39091</v>
      </c>
      <c r="BX1" s="88" t="s">
        <v>39092</v>
      </c>
      <c r="BY1" s="88" t="s">
        <v>39093</v>
      </c>
      <c r="BZ1" s="88" t="s">
        <v>39094</v>
      </c>
      <c r="CA1" s="88" t="s">
        <v>39095</v>
      </c>
      <c r="CB1" s="88" t="s">
        <v>39096</v>
      </c>
      <c r="CC1" s="88" t="s">
        <v>39097</v>
      </c>
      <c r="CD1" s="88" t="s">
        <v>39098</v>
      </c>
      <c r="CE1" s="88" t="s">
        <v>39099</v>
      </c>
      <c r="CF1" s="88" t="s">
        <v>39100</v>
      </c>
      <c r="CG1" s="88" t="s">
        <v>39101</v>
      </c>
      <c r="CH1" s="88" t="s">
        <v>39102</v>
      </c>
      <c r="CI1" s="88" t="s">
        <v>39103</v>
      </c>
      <c r="CJ1" s="88" t="s">
        <v>39104</v>
      </c>
    </row>
    <row r="2" spans="1:88" s="68" customFormat="1" ht="31.5" customHeight="1">
      <c r="A2" s="61" t="s">
        <v>39105</v>
      </c>
      <c r="B2" s="61" t="s">
        <v>27</v>
      </c>
      <c r="C2" s="61">
        <v>1</v>
      </c>
      <c r="D2" s="61" t="s">
        <v>19542</v>
      </c>
      <c r="E2" s="85" t="s">
        <v>39106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G16" ca="1" si="0">IFERROR(NOW()-F3,"-")</f>
        <v>145.50408055555454</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45970.503918518516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45970.503918518516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45970.503918518516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45970.503918518516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45970.503918518516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45970.503918518516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45970.503918518516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45970.503918518516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45970.503918518516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45970.503918518516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45970.503918518516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45970.503918518516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45970.503918518516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45970.503918518516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45970.503918518516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45970.503918518516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45970.503918518516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45970.503918518516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45970.503918518516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45970.503918518516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45970.503918518516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45970.503918518516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45970.503918518516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45970.503918518516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45970.503918518516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45970.503918518516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45970.503918518516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45970.503918518516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45970.503918518516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45970.503918518516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45970.503918518516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45970.503918518516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45970.503918518516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45970.503918518516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45970.503918518516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45970.503918518516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45970.503918518516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45970.503918518516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45970.503918518516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45970.503918518516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45970.503918518516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45970.503918518516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45970.503918518516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45970.503918518516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45970.503918518516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45970.503918518516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45970.503918518516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45970.503918518516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45970.503918518516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45970.503918518516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45970.503918518516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45970.503918518516</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9"/>
      <c r="B2" s="18" t="str">
        <f>IFERROR(VLOOKUP(#REF!,DB!A:K,11,0),"")</f>
        <v/>
      </c>
      <c r="C2" s="18"/>
      <c r="D2" s="18"/>
      <c r="E2" s="18"/>
      <c r="F2" s="20"/>
      <c r="G2" s="153" t="str">
        <f ca="1">IFERROR(NOW()-#REF!,"-")</f>
        <v>-</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152"/>
      <c r="G3" s="21">
        <f t="shared" ref="G3:G14" ca="1" si="0">IFERROR(NOW()-F3,"-")</f>
        <v>45970.503918518516</v>
      </c>
      <c r="H3" s="151"/>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45970.503918518516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45970.503918518516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45970.503918518516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45970.503918518516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45970.503918518516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45970.503918518516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45970.503918518516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45970.503918518516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45970.503918518516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45970.503918518516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45970.503918518516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45970.503918518516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45970.503918518516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45970.503918518516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45970.503918518516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45970.503918518516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45970.503918518516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45970.503918518516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45970.503918518516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45970.503918518516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45970.503918518516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45970.503918518516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45970.503918518516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45970.503918518516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45970.503918518516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45970.503918518516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45970.503918518516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45970.503918518516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45970.503918518516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45970.503918518516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45970.503918518516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45970.503918518516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45970.503918518516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45970.503918518516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45970.503918518516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45970.503918518516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45970.503918518516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45970.503918518516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45970.503918518516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45970.503918518516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45970.503918518516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45970.503918518516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45970.503918518516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45970.503918518516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45970.503918518516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45970.503918518516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45970.503918518516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45970.503918518516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45970.503918518516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45970.503918518516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45970.503918518516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45970.503918518516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45970.503918518516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45970.503918518516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45970.503918518516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45970.503918518516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45970.503918518516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45970.503918518516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45970.503918518516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45970.503918518516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45970.503918518516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45970.503918518516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45970.503918518516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45970.503918518516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45970.503918518516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45970.503918518516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45970.503918518516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45970.503918518516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45970.503918518516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45970.503918518516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45970.503918518516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45970.503918518516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45970.503918518516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45970.503918518516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45970.503918518516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45970.503918518516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45970.503918518516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45970.503918518516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45970.503918518516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45970.503918518516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45970.503918518516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45970.503918518516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45970.503918518516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45970.503918518516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45970.503918518516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45970.503918518516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45970.503918518516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45970.503918518516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45970.503918518516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45970.503918518516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45970.503918518516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45970.503918518516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45970.503918518516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45970.503918518516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45970.503918518516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45970.503918518516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45970.503918518516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45970.503918518516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45970.503918518516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45970.503918518516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45970.503918518516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45970.503918518516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45970.503918518516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45970.503918518516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45970.503918518516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45970.503918518516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45970.503918518516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45970.503918518516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45970.503918518516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45970.503918518516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45970.503918518516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45970.503918518516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45970.503918518516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45970.503918518516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45970.503918518516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45970.503918518516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45970.503918518516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45970.503918518516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45970.503918518516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45970.503918518516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45970.503918518516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45970.503918518516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45970.503918518516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45970.503918518516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45970.503918518516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45970.503918518516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45970.503918518516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45970.503918518516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45970.503918518516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45970.503918518516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45970.503918518516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45970.503918518516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45970.503918518516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45970.503918518516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45970.503918518516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45970.503918518516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45970.503918518516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45970.503918518516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45970.503918518516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45970.503918518516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45970.503918518516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45970.503918518516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45970.503918518516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45970.503918518516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45970.503918518516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45970.503918518516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45970.503918518516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45970.503918518516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45970.503918518516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45970.503918518516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45970.503918518516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45970.503918518516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45970.503918518516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45970.503918518516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45970.503918518516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45970.503918518516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45970.503918518516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45970.503918518516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45970.503918518516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45970.503918518516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45970.503918518516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45970.503918518516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45970.503918518516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45970.503918518516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45970.503918518516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45970.503918518516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45970.503918518516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45970.503918518516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45970.503918518516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45970.503918518516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45970.503918518516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45970.503918518516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45970.503918518516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45970.503918518516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45970.503918518516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45970.503918518516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45970.503918518516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45970.503918518516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45970.503918518516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45970.503918518516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45970.503918518516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45970.503918518516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45970.503918518516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45970.503918518516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45970.503918518516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45970.503918518516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45970.503918518516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45970.503918518516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45970.503918518516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45970.503918518516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45970.503918518516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45970.503918518516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45970.503918518516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45970.503918518516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45970.503918518516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45970.503918518516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45970.503918518516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45970.503918518516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45970.503918518516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45970.503918518516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45970.503918518516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45970.503918518516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45970.503918518516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45970.503918518516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45970.503918518516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45970.503918518516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45970.503918518516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45970.503918518516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45970.503918518516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45970.503918518516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45970.503918518516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45970.503918518516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45970.503918518516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45970.503918518516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45970.503918518516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45970.503918518516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45970.503918518516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45970.503918518516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45970.503918518516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45970.503918518516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45970.503918518516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45970.503918518516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45970.503918518516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45970.503918518516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45970.503918518516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45970.503918518516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45970.503918518516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45970.503918518516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45970.503918518516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45970.503918518516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45970.503918518516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45970.503918518516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45970.503918518516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45970.503918518516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45970.503918518516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45970.503918518516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45970.503918518516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45970.503918518516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45970.503918518516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45970.503918518516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45970.503918518516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45970.503918518516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45970.503918518516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45970.503918518516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45970.503918518516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45970.503918518516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45970.503918518516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45970.503918518516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45970.503918518516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45970.503918518516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45970.503918518516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45970.503918518516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45970.503918518516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45970.503918518516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45970.503918518516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45970.503918518516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45970.503918518516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45970.503918518516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45970.503918518516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45970.503918518516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45970.503918518516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45970.503918518516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45970.503918518516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45970.503918518516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45970.503918518516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45970.503918518516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45970.503918518516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45970.503918518516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45970.503918518516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45970.503918518516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45970.503918518516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45970.503918518516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45970.503918518516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45970.503918518516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45970.503918518516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45970.503918518516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45970.503918518516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45970.503918518516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45970.503918518516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45970.503918518516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45970.503918518516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45970.503918518516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45970.503918518516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45970.503918518516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45970.503918518516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45970.503918518516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45970.503918518516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45970.503918518516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45970.503918518516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45970.503918518516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45970.503918518516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45970.503918518516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45970.503918518516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45970.503918518516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45970.503918518516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45970.503918518516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45970.503918518516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45970.503918518516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45970.503918518516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45970.503918518516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45970.503918518516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45970.503918518516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45970.503918518516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45970.503918518516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45970.503918518516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45970.503918518516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45970.503918518516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45970.503918518516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45970.503918518516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45970.503918518516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45970.503918518516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45970.503918518516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45970.503918518516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45970.503918518516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45970.503918518516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45970.503918518516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45970.503918518516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45970.503918518516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45970.503918518516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45970.503918518516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45970.503918518516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45970.503918518516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45970.503918518516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45970.503918518516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45970.503918518516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45970.503918518516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45970.503918518516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45970.503918518516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45970.503918518516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45970.503918518516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45970.503918518516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45970.503918518516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45970.503918518516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45970.503918518516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45970.503918518516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45970.503918518516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45970.503918518516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45970.503918518516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45970.503918518516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45970.503918518516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45970.503918518516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45970.503918518516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45970.503918518516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45970.503918518516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45970.503918518516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45970.503918518516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45970.503918518516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45970.503918518516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45970.503918518516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45970.503918518516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45970.503918518516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45970.503918518516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45970.503918518516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45970.503918518516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45970.503918518516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45970.503918518516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45970.503918518516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45970.503918518516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45970.503918518516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45970.503918518516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45970.503918518516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45970.503918518516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45970.503918518516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45970.503918518516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45970.503918518516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45970.503918518516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45970.503918518516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45970.503918518516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45970.503918518516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45970.503918518516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45970.503918518516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45970.503918518516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45970.503918518516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45970.503918518516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45970.503918518516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45970.503918518516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45970.503918518516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45970.503918518516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45970.503918518516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45970.503918518516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45970.503918518516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45970.503918518516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45970.503918518516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45970.503918518516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45970.503918518516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45970.503918518516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45970.503918518516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45970.503918518516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45970.503918518516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45970.503918518516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45970.503918518516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45970.503918518516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45970.503918518516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45970.503918518516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45970.503918518516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45970.503918518516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45970.503918518516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45970.503918518516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45970.503918518516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45970.503918518516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45970.503918518516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45970.503918518516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45970.503918518516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45970.503918518516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45970.503918518516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45970.503918518516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45970.503918518516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45970.503918518516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45970.503918518516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45970.503918518516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45970.503918518516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45970.503918518516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45970.503918518516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45970.503918518516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45970.503918518516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45970.503918518516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45970.503918518516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45970.503918518516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45970.503918518516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45970.503918518516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45970.503918518516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45970.503918518516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45970.503918518516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45970.503918518516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45970.503918518516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45970.503918518516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45970.503918518516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45970.503918518516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45970.503918518516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45970.503918518516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45970.503918518516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45970.503918518516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45970.503918518516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45970.503918518516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45970.503918518516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45970.503918518516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45970.503918518516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45970.503918518516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45970.503918518516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45970.503918518516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45970.503918518516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45970.503918518516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45970.503918518516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45970.503918518516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45970.503918518516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45970.503918518516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45970.503918518516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45970.503918518516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45970.503918518516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45970.503918518516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45970.503918518516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45970.503918518516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45970.503918518516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45970.503918518516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45970.503918518516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45970.503918518516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45970.503918518516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45970.503918518516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45970.503918518516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45970.503918518516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45970.503918518516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45970.503918518516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45970.503918518516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45970.503918518516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45970.503918518516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45970.503918518516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45970.503918518516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45970.503918518516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45970.503918518516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45970.503918518516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45970.503918518516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45970.503918518516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45970.503918518516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45970.503918518516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45970.503918518516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45970.503918518516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45970.503918518516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45970.503918518516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45970.503918518516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45970.503918518516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45970.503918518516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45970.503918518516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45970.503918518516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45970.503918518516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45970.503918518516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45970.503918518516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45970.503918518516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45970.503918518516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45970.503918518516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45970.503918518516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45970.503918518516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45970.503918518516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45970.503918518516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45970.503918518516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45970.503918518516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45970.503918518516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45970.503918518516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45970.503918518516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45970.503918518516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45970.503918518516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45970.503918518516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45970.503918518516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45970.503918518516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45970.503918518516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45970.503918518516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45970.503918518516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45970.503918518516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45970.503918518516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45970.503918518516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45970.503918518516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45970.503918518516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45970.503918518516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45970.503918518516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45970.503918518516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45970.503918518516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45970.503918518516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45970.503918518516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45970.503918518516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45970.503918518516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45970.503918518516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45970.503918518516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45970.503918518516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45970.503918518516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45970.503918518516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45970.503918518516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45970.503918518516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45970.503918518516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45970.503918518516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45970.503918518516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45970.503918518516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45970.503918518516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45970.503918518516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45970.503918518516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45970.503918518516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45970.503918518516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45970.503918518516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45970.503918518516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45970.503918518516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45970.503918518516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45970.503918518516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45970.503918518516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45970.503918518516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45970.503918518516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45970.503918518516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45970.503918518516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45970.503918518516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45970.503918518516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45970.503918518516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45970.503918518516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45970.503918518516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45970.503918518516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45970.503918518516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45970.503918518516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45970.503918518516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45970.503918518516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45970.503918518516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45970.503918518516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45970.503918518516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45970.503918518516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45970.503918518516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45970.503918518516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45970.503918518516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45970.503918518516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45970.503918518516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45970.503918518516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45970.503918518516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45970.503918518516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45970.503918518516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45970.503918518516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45970.503918518516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45970.503918518516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45970.503918518516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45970.503918518516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45970.503918518516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45970.503918518516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45970.503918518516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45970.503918518516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45970.503918518516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45970.503918518516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45970.503918518516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45970.503918518516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45970.503918518516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45970.503918518516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45970.503918518516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45970.503918518516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45970.503918518516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45970.503918518516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45970.503918518516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45970.503918518516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45970.503918518516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45970.503918518516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45970.503918518516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45970.503918518516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45970.503918518516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45970.503918518516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45970.503918518516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45970.503918518516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45970.503918518516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45970.503918518516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45970.503918518516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45970.503918518516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45970.503918518516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45970.503918518516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45970.503918518516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45970.503918518516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45970.503918518516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45970.503918518516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45970.503918518516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45970.503918518516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45970.503918518516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45970.503918518516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45970.503918518516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45970.503918518516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45970.503918518516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45970.503918518516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45970.503918518516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45970.503918518516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45970.503918518516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45970.503918518516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45970.503918518516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45970.503918518516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45970.503918518516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45970.503918518516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45970.503918518516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45970.503918518516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45970.503918518516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45970.503918518516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45970.503918518516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45970.503918518516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45970.503918518516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45970.503918518516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45970.503918518516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45970.503918518516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45970.503918518516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45970.503918518516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45970.503918518516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45970.503918518516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45970.503918518516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45970.503918518516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45970.503918518516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45970.503918518516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45970.503918518516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45970.503918518516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45970.503918518516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45970.503918518516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45970.503918518516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45970.503918518516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45970.503918518516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45970.503918518516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45970.503918518516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45970.503918518516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45970.503918518516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45970.503918518516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45970.503918518516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45970.503918518516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45970.503918518516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45970.503918518516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45970.503918518516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45970.503918518516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45970.503918518516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45970.503918518516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45970.503918518516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45970.503918518516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45970.503918518516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45970.503918518516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45970.503918518516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45970.503918518516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45970.503918518516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45970.503918518516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45970.503918518516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45970.503918518516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45970.503918518516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45970.503918518516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45970.503918518516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45970.503918518516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45970.503918518516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45970.503918518516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45970.503918518516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45970.503918518516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45970.503918518516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45970.503918518516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45970.503918518516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45970.503918518516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45970.503918518516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45970.503918518516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45970.503918518516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45970.503918518516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45970.503918518516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45970.503918518516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45970.503918518516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45970.503918518516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45970.503918518516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45970.503918518516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45970.503918518516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45970.503918518516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45970.503918518516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45970.503918518516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45970.503918518516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45970.503918518516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45970.503918518516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45970.503918518516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45970.503918518516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45970.503918518516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45970.503918518516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45970.503918518516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45970.503918518516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45970.503918518516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45970.503918518516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45970.503918518516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45970.503918518516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45970.503918518516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45970.503918518516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45970.503918518516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45970.503918518516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45970.503918518516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45970.503918518516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45970.503918518516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45970.503918518516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45970.503918518516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45970.503918518516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45970.503918518516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45970.503918518516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45970.503918518516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45970.503918518516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45970.503918518516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45970.503918518516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45970.503918518516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45970.503918518516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45970.503918518516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45970.503918518516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45970.503918518516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45970.503918518516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45970.503918518516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45970.503918518516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45970.503918518516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45970.503918518516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45970.503918518516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45970.503918518516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45970.503918518516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45970.503918518516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45970.503918518516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45970.503918518516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45970.503918518516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45970.503918518516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45970.503918518516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45970.503918518516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45970.503918518516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45970.503918518516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45970.503918518516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45970.503918518516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45970.503918518516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45970.503918518516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45970.503918518516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45970.503918518516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45970.503918518516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45970.503918518516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45970.503918518516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45970.503918518516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45970.503918518516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45970.503918518516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45970.503918518516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45970.503918518516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45970.503918518516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45970.503918518516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45970.503918518516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45970.503918518516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45970.503918518516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45970.503918518516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45970.503918518516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45970.503918518516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45970.503918518516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45970.503918518516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45970.503918518516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45970.503918518516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45970.503918518516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45970.503918518516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45970.503918518516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45970.503918518516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45970.503918518516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45970.503918518516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45970.503918518516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45970.503918518516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45970.503918518516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45970.503918518516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45970.503918518516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45970.503918518516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45970.503918518516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45970.503918518516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45970.503918518516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45970.503918518516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45970.503918518516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45970.503918518516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45970.503918518516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45970.503918518516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45970.503918518516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45970.503918518516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45970.503918518516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45970.503918518516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45970.503918518516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45970.503918518516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45970.503918518516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45970.503918518516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45970.503918518516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45970.503918518516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45970.503918518516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45970.503918518516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45970.503918518516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45970.503918518516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45970.503918518516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45970.503918518516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45970.503918518516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45970.503918518516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45970.503918518516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45970.503918518516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45970.503918518516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45970.503918518516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45970.503918518516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45970.503918518516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45970.503918518516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45970.503918518516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45970.503918518516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45970.503918518516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45970.503918518516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45970.503918518516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45970.503918518516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45970.503918518516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45970.503918518516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45970.503918518516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45970.503918518516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45970.503918518516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45970.503918518516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45970.503918518516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45970.503918518516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45970.503918518516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45970.503918518516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45970.503918518516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45970.503918518516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45970.503918518516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45970.503918518516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45970.503918518516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45970.503918518516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45970.503918518516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45970.503918518516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45970.503918518516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45970.503918518516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45970.503918518516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45970.503918518516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45970.503918518516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45970.503918518516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45970.503918518516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45970.503918518516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45970.503918518516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45970.503918518516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45970.503918518516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45970.503918518516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45970.503918518516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45970.503918518516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45970.503918518516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45970.503918518516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45970.503918518516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45970.503918518516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45970.503918518516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45970.503918518516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45970.503918518516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45970.503918518516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45970.503918518516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45970.503918518516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45970.503918518516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45970.503918518516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45970.503918518516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45970.503918518516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45970.503918518516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45970.503918518516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45970.503918518516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45970.503918518516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45970.503918518516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45970.503918518516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45970.503918518516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45970.503918518516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45970.503918518516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45970.503918518516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45970.503918518516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45970.503918518516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45970.503918518516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45970.503918518516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45970.503918518516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45970.503918518516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45970.503918518516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45970.503918518516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45970.503918518516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45970.503918518516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45970.503918518516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45970.503918518516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45970.503918518516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45970.503918518516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45970.503918518516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45970.503918518516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45970.503918518516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45970.503918518516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45970.503918518516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45970.503918518516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45970.503918518516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45970.503918518516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45970.503918518516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45970.503918518516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45970.503918518516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45970.503918518516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45970.503918518516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45970.503918518516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45970.503918518516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45970.503918518516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45970.503918518516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45970.503918518516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45970.503918518516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45970.503918518516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45970.503918518516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45970.503918518516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45970.503918518516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45970.503918518516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45970.503918518516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45970.503918518516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45970.503918518516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45970.503918518516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45970.503918518516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45970.503918518516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45970.503918518516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45970.503918518516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45970.503918518516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45970.503918518516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45970.503918518516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45970.503918518516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45970.503918518516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45970.503918518516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45970.503918518516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45970.503918518516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45970.503918518516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45970.503918518516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45970.503918518516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45970.503918518516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45970.503918518516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45970.503918518516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45970.503918518516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45970.503918518516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45970.503918518516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45970.503918518516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45970.503918518516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45970.503918518516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45970.503918518516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45970.503918518516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45970.503918518516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45970.503918518516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45970.503918518516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45970.503918518516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45970.503918518516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45970.503918518516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45970.503918518516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45970.503918518516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45970.503918518516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45970.503918518516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45970.503918518516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45970.503918518516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45970.503918518516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45970.503918518516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45970.503918518516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45970.503918518516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45970.503918518516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45970.503918518516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45970.503918518516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45970.503918518516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45970.503918518516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45970.503918518516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45970.503918518516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45970.503918518516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45970.503918518516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45970.503918518516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45970.503918518516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45970.503918518516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45970.503918518516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45970.503918518516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45970.503918518516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45970.503918518516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45970.503918518516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45970.503918518516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45970.503918518516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45970.503918518516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45970.503918518516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45970.503918518516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45970.503918518516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45970.503918518516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45970.503918518516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45970.503918518516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45970.503918518516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45970.503918518516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45970.503918518516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45970.503918518516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45970.503918518516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45970.503918518516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45970.503918518516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45970.503918518516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45970.503918518516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45970.503918518516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45970.503918518516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45970.503918518516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45970.503918518516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45970.503918518516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45970.503918518516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45970.503918518516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45970.503918518516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45970.503918518516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45970.503918518516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45970.503918518516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45970.503918518516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45970.503918518516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45970.503918518516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45970.503918518516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45970.503918518516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45970.503918518516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45970.503918518516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45970.503918518516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45970.503918518516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45970.503918518516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45970.503918518516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45970.503918518516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45970.503918518516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45970.503918518516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45970.503918518516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45970.503918518516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45970.503918518516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45970.503918518516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45970.503918518516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45970.503918518516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45970.503918518516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45970.503918518516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45970.503918518516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45970.503918518516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45970.503918518516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45970.503918518516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45970.503918518516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45970.503918518516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45970.503918518516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45970.503918518516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45970.503918518516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45970.503918518516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45970.503918518516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45970.503918518516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45970.503918518516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45970.503918518516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45970.503918518516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45970.503918518516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45970.503918518516</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6" ca="1" si="0">IFERROR(NOW()-F2,"")</f>
        <v>267.02320092591981</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4</v>
      </c>
      <c r="D3" s="92" t="s">
        <v>36834</v>
      </c>
      <c r="E3" s="95" t="s">
        <v>39106</v>
      </c>
      <c r="F3" s="96">
        <v>45970.431435185186</v>
      </c>
      <c r="G3" s="136">
        <f t="shared" ca="1" si="0"/>
        <v>7.2483333329728339E-2</v>
      </c>
      <c r="H3" s="96">
        <v>45970.405740740738</v>
      </c>
      <c r="I3" s="135" t="str">
        <f>IFERROR(VLOOKUP(D3,DB!A:F,6,0),"")</f>
        <v>SCECO</v>
      </c>
      <c r="J3" s="135" t="str">
        <f>IFERROR(VLOOKUP(D3,DB!A:G,7,0),"")</f>
        <v>Dead</v>
      </c>
      <c r="K3" s="98" t="s">
        <v>39114</v>
      </c>
      <c r="L3" s="92" t="str">
        <f>IFERROR(VLOOKUP(D3,DB!A:I,9,0),"")</f>
        <v>Latis</v>
      </c>
    </row>
    <row r="4" spans="1:16" ht="15" customHeight="1">
      <c r="A4" s="135"/>
      <c r="B4" s="135" t="str">
        <f>IFERROR(VLOOKUP(D4,DB!A:K,11,0),"")</f>
        <v/>
      </c>
      <c r="C4" s="94"/>
      <c r="D4" s="92"/>
      <c r="E4" s="95"/>
      <c r="F4" s="96"/>
      <c r="G4" s="136">
        <f t="shared" ca="1" si="0"/>
        <v>45970.503918518516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45970.503918518516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45970.503918518516</v>
      </c>
      <c r="H6" s="96"/>
      <c r="I6"/>
      <c r="J6" s="135" t="str">
        <f>IFERROR(VLOOKUP(D6,DB!A:G,7,0),"")</f>
        <v/>
      </c>
      <c r="K6" s="98"/>
      <c r="L6" s="92" t="str">
        <f>IFERROR(VLOOKUP(D6,DB!A:I,9,0),"")</f>
        <v/>
      </c>
    </row>
    <row r="7" spans="1:16" ht="15" customHeight="1">
      <c r="A7" s="135"/>
      <c r="B7" s="135" t="str">
        <f>IFERROR(VLOOKUP(D7,DB!A:K,11,0),"")</f>
        <v/>
      </c>
      <c r="C7" s="94"/>
      <c r="D7" s="92"/>
      <c r="E7" s="95"/>
      <c r="F7" s="96"/>
      <c r="G7" s="136">
        <f t="shared" ref="G7:G38" ca="1" si="1">IFERROR(NOW()-F7,"")</f>
        <v>45970.503918518516</v>
      </c>
      <c r="H7" s="96"/>
      <c r="I7" s="135" t="str">
        <f>IFERROR(VLOOKUP(D7,DB!A:F,6,0),"")</f>
        <v/>
      </c>
      <c r="J7" s="135" t="str">
        <f>IFERROR(VLOOKUP(D7,DB!A:G,7,0),"")</f>
        <v/>
      </c>
      <c r="K7" s="98"/>
      <c r="L7" s="92" t="str">
        <f>IFERROR(VLOOKUP(D7,DB!A:I,9,0),"")</f>
        <v/>
      </c>
    </row>
    <row r="8" spans="1:16" ht="15" customHeight="1">
      <c r="A8" s="135"/>
      <c r="B8" s="135"/>
      <c r="C8" s="94"/>
      <c r="D8" s="92"/>
      <c r="E8" s="95"/>
      <c r="F8" s="96"/>
      <c r="G8" s="136">
        <f ca="1">IFERROR(NOW()-F8,"")</f>
        <v>45970.503918518516</v>
      </c>
      <c r="H8" s="96"/>
      <c r="I8" s="135"/>
      <c r="J8" s="135"/>
      <c r="K8" s="98"/>
      <c r="L8" s="92"/>
    </row>
    <row r="9" spans="1:16" ht="15" customHeight="1">
      <c r="A9" s="135"/>
      <c r="B9" s="135"/>
      <c r="C9" s="94"/>
      <c r="D9" s="92"/>
      <c r="E9" s="95"/>
      <c r="F9" s="96"/>
      <c r="G9" s="136">
        <f ca="1">IFERROR(NOW()-F9,"")</f>
        <v>45970.503918518516</v>
      </c>
      <c r="H9" s="96"/>
      <c r="I9" s="135"/>
      <c r="J9" s="135"/>
      <c r="K9" s="98"/>
      <c r="L9" s="92"/>
    </row>
    <row r="10" spans="1:16" ht="15" customHeight="1">
      <c r="A10" s="135"/>
      <c r="B10" s="135" t="str">
        <f>IFERROR(VLOOKUP(D10,DB!A:K,11,0),"")</f>
        <v/>
      </c>
      <c r="C10" s="94"/>
      <c r="D10" s="92"/>
      <c r="E10" s="95"/>
      <c r="F10" s="96"/>
      <c r="G10" s="136">
        <f t="shared" ca="1" si="1"/>
        <v>45970.503918518516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45970.503918518516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45970.503918518516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45970.503918518516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45970.503918518516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45970.503918518516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45970.503918518516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45970.503918518516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45970.503918518516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45970.503918518516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45970.503918518516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45970.503918518516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45970.503918518516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45970.503918518516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45970.503918518516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45970.503918518516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45970.503918518516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45970.503918518516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45970.503918518516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45970.503918518516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45970.503918518516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45970.503918518516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45970.503918518516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45970.503918518516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45970.503918518516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45970.503918518516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45970.503918518516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45970.503918518516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45970.503918518516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ref="G39:G70" ca="1" si="2">IFERROR(NOW()-F39,"")</f>
        <v>45970.503918518516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45970.503918518516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45970.503918518516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45970.503918518516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45970.503918518516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45970.503918518516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45970.503918518516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45970.503918518516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45970.503918518516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45970.503918518516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45970.503918518516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45970.503918518516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45970.503918518516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45970.503918518516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45970.503918518516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45970.503918518516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45970.503918518516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45970.503918518516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45970.503918518516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45970.503918518516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45970.503918518516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45970.503918518516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45970.503918518516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45970.503918518516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45970.503918518516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45970.503918518516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45970.503918518516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45970.503918518516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45970.503918518516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45970.503918518516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45970.503918518516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45970.503918518516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ref="G71:G102" ca="1" si="3">IFERROR(NOW()-F71,"")</f>
        <v>45970.503918518516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45970.503918518516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45970.503918518516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45970.503918518516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45970.503918518516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45970.503918518516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45970.503918518516</v>
      </c>
      <c r="H77" s="96"/>
      <c r="I77" s="135" t="str">
        <f>IFERROR(VLOOKUP(D77,DB!A:F,6,0),"")</f>
        <v/>
      </c>
      <c r="J77" s="135" t="str">
        <f>IFERROR(VLOOKUP(D77,DB!A:G,7,0),"")</f>
        <v/>
      </c>
      <c r="K77" s="98"/>
      <c r="L77" s="92" t="str">
        <f>IFERROR(VLOOKUP(D77,DB!A:I,9,0),"")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4"/>
  <sheetViews>
    <sheetView tabSelected="1" workbookViewId="0">
      <selection activeCell="F16" sqref="F1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39115</v>
      </c>
      <c r="B2" s="37" t="str">
        <f>IFERROR(VLOOKUP(D2,DB!A:K,11,0),"")</f>
        <v>R5</v>
      </c>
      <c r="C2" s="37">
        <v>3</v>
      </c>
      <c r="D2" s="107" t="s">
        <v>36011</v>
      </c>
      <c r="E2" s="37" t="s">
        <v>39021</v>
      </c>
      <c r="F2" s="38">
        <v>45891.832060185188</v>
      </c>
      <c r="G2" s="116">
        <f ca="1">IFERROR(NOW()-F2,"")</f>
        <v>78.671858333327691</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39106</v>
      </c>
      <c r="F3" s="38">
        <v>45926.188877314817</v>
      </c>
      <c r="G3" s="116">
        <f t="shared" ref="G3" ca="1" si="0">IFERROR(NOW()-F3,"")</f>
        <v>44.315041203699366</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39106</v>
      </c>
      <c r="F4" s="125">
        <v>45948.661111111112</v>
      </c>
      <c r="G4" s="126">
        <f t="shared" ref="G4:G53" ca="1" si="1">IFERROR(NOW()-F4,"")</f>
        <v>21.842807407403598</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45970.503918518516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45970.503918518516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45970.503918518516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45970.503918518516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45970.503918518516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45970.503918518516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45970.503918518516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45970.503918518516</v>
      </c>
      <c r="H13" s="125"/>
      <c r="I13" s="124" t="str">
        <f>IFERROR(VLOOKUP(D13,DB!A:F,6,0),"")</f>
        <v/>
      </c>
      <c r="J13" s="124" t="str">
        <f>IFERROR(VLOOKUP(D13,DB!A:G,7,0),"")</f>
        <v/>
      </c>
      <c r="K13" s="124"/>
      <c r="L13" s="124" t="str">
        <f>IFERROR(VLOOKUP(D13,DB!A:I,9,0),"")</f>
        <v/>
      </c>
    </row>
    <row r="14" spans="1:13">
      <c r="A14" s="124"/>
      <c r="B14" s="124" t="str">
        <f>IFERROR(VLOOKUP(D14,DB!A:K,11,0),"")</f>
        <v>R5</v>
      </c>
      <c r="C14" s="124"/>
      <c r="D14" s="124" t="s">
        <v>33552</v>
      </c>
      <c r="E14" s="124"/>
      <c r="F14" s="125"/>
      <c r="G14" s="126">
        <f t="shared" ca="1" si="1"/>
        <v>45970.503918518516</v>
      </c>
      <c r="H14" s="125"/>
      <c r="I14" s="124" t="str">
        <f>IFERROR(VLOOKUP(D14,DB!A:F,6,0),"")</f>
        <v>SCECO</v>
      </c>
      <c r="J14" s="124" t="str">
        <f>IFERROR(VLOOKUP(D14,DB!A:G,7,0),"")</f>
        <v>Good</v>
      </c>
      <c r="K14" s="124"/>
      <c r="L14" s="124" t="str">
        <f>IFERROR(VLOOKUP(D14,DB!A:I,9,0),"")</f>
        <v>Latis</v>
      </c>
    </row>
    <row r="15" spans="1:13">
      <c r="A15" s="124"/>
      <c r="B15" s="124" t="str">
        <f>IFERROR(VLOOKUP(D15,DB!A:K,11,0),"")</f>
        <v/>
      </c>
      <c r="C15" s="124"/>
      <c r="D15" s="124"/>
      <c r="E15" s="124"/>
      <c r="F15" s="125"/>
      <c r="G15" s="126">
        <f t="shared" ca="1" si="1"/>
        <v>45970.503918518516</v>
      </c>
      <c r="H15" s="125"/>
      <c r="I15" s="124" t="str">
        <f>IFERROR(VLOOKUP(D15,DB!A:F,6,0),"")</f>
        <v/>
      </c>
      <c r="J15" s="124" t="str">
        <f>IFERROR(VLOOKUP(D15,DB!A:G,7,0),"")</f>
        <v/>
      </c>
      <c r="K15" s="124"/>
      <c r="L15" s="124" t="str">
        <f>IFERROR(VLOOKUP(D15,DB!A:I,9,0),"")</f>
        <v/>
      </c>
    </row>
    <row r="16" spans="1:13">
      <c r="A16" s="124"/>
      <c r="B16" s="124" t="str">
        <f>IFERROR(VLOOKUP(D16,DB!A:K,11,0),"")</f>
        <v/>
      </c>
      <c r="C16" s="124"/>
      <c r="D16" s="155"/>
      <c r="E16" s="124"/>
      <c r="F16" s="125"/>
      <c r="G16" s="126">
        <f t="shared" ca="1" si="1"/>
        <v>45970.503918518516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45970.503918518516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45970.503918518516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45970.503918518516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45970.503918518516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45970.503918518516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45970.503918518516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45970.503918518516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45970.503918518516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45970.503918518516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45970.503918518516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45970.503918518516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45970.503918518516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45970.503918518516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45970.503918518516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45970.503918518516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45970.503918518516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45970.503918518516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45970.503918518516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45970.503918518516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45970.503918518516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45970.503918518516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45970.503918518516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45970.503918518516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45970.503918518516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45970.503918518516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45970.503918518516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45970.503918518516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45970.503918518516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45970.503918518516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45970.503918518516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45970.503918518516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45970.503918518516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45970.503918518516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45970.503918518516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45970.503918518516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45970.503918518516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45970.503918518516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ref="G54:G117" ca="1" si="2">IFERROR(NOW()-F54,"")</f>
        <v>45970.503918518516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45970.503918518516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45970.503918518516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45970.503918518516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45970.503918518516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45970.503918518516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45970.503918518516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45970.503918518516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45970.503918518516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45970.503918518516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45970.503918518516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45970.503918518516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45970.503918518516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45970.503918518516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45970.503918518516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45970.503918518516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45970.503918518516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45970.503918518516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45970.503918518516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45970.503918518516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45970.503918518516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45970.503918518516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45970.503918518516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45970.503918518516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45970.503918518516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45970.503918518516</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45970.503918518516</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45970.503918518516</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45970.503918518516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45970.503918518516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45970.503918518516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45970.503918518516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45970.503918518516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45970.503918518516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45970.503918518516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45970.503918518516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45970.503918518516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45970.503918518516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45970.503918518516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45970.503918518516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45970.503918518516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45970.503918518516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45970.503918518516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45970.503918518516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45970.503918518516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45970.503918518516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45970.503918518516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45970.503918518516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45970.503918518516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45970.503918518516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45970.503918518516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45970.503918518516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45970.503918518516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45970.503918518516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45970.503918518516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45970.503918518516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45970.503918518516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45970.503918518516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45970.503918518516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45970.503918518516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45970.503918518516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45970.503918518516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45970.503918518516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45970.503918518516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3">IFERROR(NOW()-F118,"")</f>
        <v>45970.503918518516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45970.503918518516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45970.503918518516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45970.503918518516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45970.503918518516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45970.503918518516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45970.503918518516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45970.503918518516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45970.503918518516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45970.503918518516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45970.503918518516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45970.503918518516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45970.503918518516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45970.503918518516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45970.503918518516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45970.503918518516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45970.503918518516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45970.503918518516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45970.503918518516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45970.503918518516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45970.503918518516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45970.503918518516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45970.503918518516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45970.503918518516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45970.503918518516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45970.503918518516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45970.503918518516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45970.503918518516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45970.503918518516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45970.503918518516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45970.503918518516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45970.503918518516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45970.503918518516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45970.503918518516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45970.503918518516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45970.503918518516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45970.503918518516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45970.503918518516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45970.503918518516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45970.503918518516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45970.503918518516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45970.503918518516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45970.503918518516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45970.503918518516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45970.503918518516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45970.503918518516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45970.503918518516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45970.503918518516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45970.503918518516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45970.503918518516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45970.503918518516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45970.503918518516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45970.503918518516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45970.503918518516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45970.503918518516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45970.503918518516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45970.503918518516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45970.503918518516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45970.503918518516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45970.503918518516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45970.503918518516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45970.503918518516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45970.503918518516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45970.503918518516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4">IFERROR(NOW()-F182,"")</f>
        <v>45970.503918518516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45970.503918518516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45970.503918518516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45970.503918518516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45970.503918518516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45970.503918518516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45970.503918518516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45970.503918518516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45970.503918518516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45970.503918518516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45970.503918518516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45970.503918518516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45970.503918518516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45970.503918518516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45970.503918518516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45970.503918518516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45970.503918518516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45970.503918518516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45970.503918518516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45970.503918518516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45970.503918518516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45970.503918518516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45970.503918518516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45970.503918518516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45970.503918518516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45970.503918518516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45970.503918518516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45970.503918518516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45970.503918518516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45970.503918518516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45970.503918518516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45970.503918518516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45970.503918518516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45970.503918518516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45970.503918518516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45970.503918518516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45970.503918518516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45970.503918518516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45970.503918518516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45970.503918518516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45970.503918518516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45970.503918518516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45970.503918518516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45970.503918518516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45970.503918518516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45970.503918518516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45970.503918518516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45970.503918518516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45970.503918518516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45970.503918518516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45970.503918518516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45970.503918518516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45970.503918518516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45970.503918518516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45970.503918518516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45970.503918518516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45970.503918518516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45970.503918518516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45970.503918518516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45970.503918518516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45970.503918518516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45970.503918518516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45970.503918518516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45970.503918518516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ref="G246:G309" ca="1" si="5">IFERROR(NOW()-F246,"")</f>
        <v>45970.503918518516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45970.503918518516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45970.503918518516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45970.503918518516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45970.503918518516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45970.503918518516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45970.503918518516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45970.503918518516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45970.503918518516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45970.503918518516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45970.503918518516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45970.503918518516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45970.503918518516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45970.503918518516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45970.503918518516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45970.503918518516</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45970.503918518516</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45970.503918518516</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45970.503918518516</v>
      </c>
      <c r="H264" s="124"/>
      <c r="I264" s="124" t="str">
        <f>IFERROR(VLOOKUP(D264,DB!A:F,6,0),"")</f>
        <v/>
      </c>
      <c r="J264" s="124" t="str">
        <f>IFERROR(VLOOKUP(D264,DB!A:G,7,0),"")</f>
        <v/>
      </c>
      <c r="K264" s="124"/>
      <c r="L264" s="124" t="str">
        <f>IFERROR(VLOOKUP(D264,DB!A:I,9,0),"")</f>
        <v/>
      </c>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sheetData>
  <dataValidations count="2">
    <dataValidation allowBlank="1" showInputMessage="1" showErrorMessage="1" sqref="E1" xr:uid="{920C6338-E771-4DAE-8C89-92A9093EA4DE}"/>
    <dataValidation type="list" allowBlank="1" showInputMessage="1" showErrorMessage="1" sqref="E2:E2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2"/>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39123</v>
      </c>
      <c r="B2" s="142" t="str">
        <f>IFERROR(VLOOKUP(D2,DB!A:K,11,0),"")</f>
        <v>R6</v>
      </c>
      <c r="C2" s="143">
        <v>1</v>
      </c>
      <c r="D2" s="145" t="s">
        <v>36923</v>
      </c>
      <c r="E2" s="124" t="s">
        <v>39021</v>
      </c>
      <c r="F2" s="144"/>
      <c r="G2" s="105">
        <f t="shared" ref="G2:G20" ca="1" si="0">IFERROR(NOW()-F2,"-")</f>
        <v>45970.503918518516</v>
      </c>
      <c r="H2" s="144">
        <v>45970.45721064815</v>
      </c>
      <c r="I2" s="142" t="str">
        <f>IFERROR(VLOOKUP(D2,DB!A:F,6,0),"")</f>
        <v>SCECO</v>
      </c>
      <c r="J2" s="142" t="str">
        <f>IFERROR(VLOOKUP(D2,DB!A:G,7,0),"")</f>
        <v>Vandalized</v>
      </c>
      <c r="K2" s="146" t="s">
        <v>39124</v>
      </c>
      <c r="L2" s="147" t="str">
        <f>IFERROR(VLOOKUP(D2,DB!A:I,9,0),"")</f>
        <v>Latis</v>
      </c>
    </row>
    <row r="3" spans="1:16382" ht="31.5" customHeight="1">
      <c r="A3" s="141"/>
      <c r="B3" s="142" t="str">
        <f>IFERROR(VLOOKUP(D3,DB!A:K,11,0),"")</f>
        <v/>
      </c>
      <c r="C3" s="143"/>
      <c r="D3" s="142"/>
      <c r="E3" s="124"/>
      <c r="F3" s="144"/>
      <c r="G3" s="105">
        <f t="shared" ca="1" si="0"/>
        <v>45970.503918518516</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45970.503918518516</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45970.503918518516</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45970.503918518516</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45970.503918518516</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45970.503918518516</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45970.503918518516</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45970.503918518516</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45970.503918518516</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45970.503918518516</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45970.503918518516</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45970.503918518516</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45970.503918518516</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45970.503918518516</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45970.503918518516</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45970.503918518516</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45970.503918518516</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45970.503918518516</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ref="G21:G84" ca="1" si="1">IFERROR(NOW()-F21,"-")</f>
        <v>45970.503918518516</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45970.503918518516</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45970.503918518516</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45970.503918518516</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45970.503918518516</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45970.503918518516</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45970.503918518516</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45970.503918518516</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45970.503918518516</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45970.503918518516</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45970.503918518516</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45970.503918518516</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45970.503918518516</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45970.503918518516</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45970.503918518516</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45970.503918518516</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45970.503918518516</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45970.503918518516</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45970.503918518516</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45970.503918518516</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45970.503918518516</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45970.503918518516</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45970.503918518516</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45970.503918518516</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45970.503918518516</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45970.503918518516</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45970.503918518516</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45970.503918518516</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45970.503918518516</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45970.503918518516</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45970.503918518516</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45970.503918518516</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45970.503918518516</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45970.503918518516</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45970.503918518516</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45970.503918518516</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45970.503918518516</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45970.503918518516</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45970.503918518516</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45970.503918518516</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45970.503918518516</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45970.503918518516</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45970.503918518516</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45970.503918518516</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45970.503918518516</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45970.503918518516</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45970.503918518516</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45970.503918518516</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45970.503918518516</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45970.503918518516</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45970.503918518516</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45970.503918518516</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45970.503918518516</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45970.503918518516</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45970.503918518516</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45970.503918518516</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45970.503918518516</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45970.503918518516</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45970.503918518516</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45970.503918518516</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45970.503918518516</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45970.503918518516</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45970.503918518516</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45970.503918518516</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ref="G85:G148" ca="1" si="2">IFERROR(NOW()-F85,"-")</f>
        <v>45970.503918518516</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45970.503918518516</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45970.503918518516</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45970.503918518516</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45970.503918518516</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45970.503918518516</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45970.503918518516</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45970.503918518516</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45970.503918518516</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45970.503918518516</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45970.503918518516</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45970.503918518516</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45970.503918518516</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45970.503918518516</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45970.503918518516</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45970.503918518516</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45970.503918518516</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45970.503918518516</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45970.503918518516</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45970.503918518516</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45970.503918518516</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45970.503918518516</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45970.503918518516</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45970.503918518516</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45970.503918518516</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45970.503918518516</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45970.503918518516</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45970.503918518516</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45970.503918518516</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45970.503918518516</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45970.503918518516</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45970.503918518516</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45970.503918518516</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45970.503918518516</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45970.503918518516</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45970.503918518516</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45970.503918518516</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45970.503918518516</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45970.503918518516</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45970.503918518516</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45970.503918518516</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45970.503918518516</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45970.503918518516</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45970.503918518516</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45970.503918518516</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45970.503918518516</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45970.503918518516</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45970.503918518516</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45970.503918518516</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45970.503918518516</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45970.503918518516</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45970.503918518516</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45970.503918518516</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45970.503918518516</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45970.503918518516</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45970.503918518516</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45970.503918518516</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45970.503918518516</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45970.503918518516</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45970.503918518516</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45970.503918518516</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45970.503918518516</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45970.503918518516</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45970.503918518516</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ref="G149:G182" ca="1" si="3">IFERROR(NOW()-F149,"-")</f>
        <v>45970.503918518516</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45970.503918518516</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45970.503918518516</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45970.503918518516</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45970.503918518516</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45970.503918518516</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45970.503918518516</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45970.503918518516</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45970.503918518516</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45970.503918518516</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45970.503918518516</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45970.503918518516</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45970.503918518516</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45970.503918518516</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45970.503918518516</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45970.503918518516</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45970.503918518516</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45970.503918518516</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45970.503918518516</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45970.503918518516</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45970.503918518516</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45970.503918518516</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45970.503918518516</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45970.503918518516</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45970.503918518516</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45970.503918518516</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45970.503918518516</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45970.503918518516</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45970.503918518516</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45970.503918518516</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45970.503918518516</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45970.503918518516</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45970.503918518516</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45970.503918518516</v>
      </c>
      <c r="H182" s="144"/>
      <c r="I182" s="142" t="str">
        <f>IFERROR(VLOOKUP(D182,DB!A:F,6,0),"")</f>
        <v/>
      </c>
      <c r="J182" s="142" t="str">
        <f>IFERROR(VLOOKUP(D182,DB!A:G,7,0),"")</f>
        <v/>
      </c>
      <c r="K182" s="146"/>
      <c r="L182" s="147" t="str">
        <f>IFERROR(VLOOKUP(D182,DB!A:I,9,0),"")</f>
        <v/>
      </c>
    </row>
  </sheetData>
  <dataValidations count="2">
    <dataValidation allowBlank="1" showInputMessage="1" showErrorMessage="1" sqref="E1" xr:uid="{9E1BC488-8814-4F8A-8DBE-742B3278AB71}"/>
    <dataValidation type="list" allowBlank="1" showInputMessage="1" showErrorMessage="1" sqref="E2:E1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2025-11-09T09:05:44Z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