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29" documentId="120_S{2AC9BD13-BADA-5192-A53E-5A8FF88502F6}" xr6:coauthVersionLast="47" xr6:coauthVersionMax="47" xr10:uidLastSave="{052DEC86-FAF0-459C-9803-BFFC9BFEABAE}"/>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<sst xmlns="http://schemas.openxmlformats.org/spreadsheetml/2006/main" count="181525" uniqueCount="39140">
  <si>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</si>
  <si>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</si>
  <si>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</si>
  <si>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</si>
  <si>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</si>
  <si>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</si>
  <si>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</si>
  <si>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</si>
  <si>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</si>
  <si>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</si>
  <si>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</si>
  <si>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</si>
  <si>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</si>
  <si>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</si>
  <si>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</si>
  <si>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</si>
  <si>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</si>
  <si>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</si>
  <si>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</si>
  <si>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</si>
  <si>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</si>
  <si>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</si>
  <si>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</si>
  <si>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</si>
  <si>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</si>
  <si>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</si>
  <si>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</si>
  <si>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</si>
  <si>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</si>
  <si>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</si>
  <si>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</si>
  <si>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</si>
  <si>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</si>
  <si>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</si>
  <si>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</si>
  <si>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</si>
  <si>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</si>
  <si>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</si>
  <si>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</si>
  <si>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</si>
  <si>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</si>
  <si>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</si>
  <si>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</si>
  <si>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</si>
  <si>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</si>
  <si>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</si>
  <si>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</si>
  <si>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</si>
  <si>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</si>
  <si>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</si>
  <si>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</si>
  <si>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</si>
  <si>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</si>
  <si>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</si>
  <si>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</si>
  <si>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</si>
  <si>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</si>
  <si>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</si>
  <si>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</si>
  <si>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</si>
  <si>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</si>
  <si>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</si>
  <si>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</si>
  <si>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</si>
  <si>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</si>
  <si>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</si>
  <si>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</si>
  <si>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</si>
  <si>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</si>
  <si>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</si>
  <si>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</si>
  <si>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</si>
  <si>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</si>
  <si>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</si>
  <si>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</si>
  <si>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</si>
  <si>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</si>
  <si>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</si>
  <si>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</si>
  <si>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</si>
  <si>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</si>
  <si>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</si>
  <si>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</si>
  <si>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</si>
  <si>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</si>
  <si>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</si>
  <si>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</si>
  <si>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</si>
  <si>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</si>
  <si>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</si>
  <si>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</si>
  <si>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</si>
  <si>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</si>
  <si>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</si>
  <si>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</si>
  <si>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</si>
  <si>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</si>
  <si>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</si>
  <si>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</si>
  <si>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</si>
  <si>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</si>
  <si>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</si>
  <si>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</si>
  <si>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</si>
  <si>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</si>
  <si>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</si>
  <si>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</si>
  <si>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</si>
  <si>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</si>
  <si>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</si>
  <si>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</si>
  <si>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</si>
  <si>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</si>
  <si>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</si>
  <si>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</si>
  <si>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</si>
  <si>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</si>
  <si>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</si>
  <si>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</si>
  <si>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</si>
  <si>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</si>
  <si>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</si>
  <si>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</si>
  <si>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</si>
  <si>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</si>
  <si>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</si>
  <si>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</si>
  <si>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</si>
  <si>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</si>
  <si>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</si>
  <si>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</si>
  <si>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</si>
  <si>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</si>
  <si>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</si>
  <si>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</si>
  <si>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</si>
  <si>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</si>
  <si>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</si>
  <si>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</si>
  <si>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</si>
  <si>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</si>
  <si>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</si>
  <si>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</si>
  <si>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</si>
  <si>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</si>
  <si>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</si>
  <si>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</si>
  <si>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</si>
  <si>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</si>
  <si>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</si>
  <si>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</si>
  <si>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</si>
  <si>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</si>
  <si>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</si>
  <si>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</si>
  <si>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</si>
  <si>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</si>
  <si>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</si>
  <si>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</si>
  <si>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</si>
  <si>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</si>
  <si>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</si>
  <si>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</si>
  <si>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</si>
  <si>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</si>
  <si>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</si>
  <si>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</si>
  <si>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</si>
  <si>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</si>
  <si>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</si>
  <si>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</si>
  <si>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</si>
  <si>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</si>
  <si>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</si>
  <si>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</si>
  <si>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</si>
  <si>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</si>
  <si>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</si>
  <si>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</si>
  <si>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</si>
  <si>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</si>
  <si>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</si>
  <si>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</si>
  <si>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</si>
  <si>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</si>
  <si>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</si>
  <si>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</si>
  <si>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</si>
  <si>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</si>
  <si>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</si>
  <si>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</si>
  <si>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</si>
  <si>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</si>
  <si>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</si>
  <si>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</si>
  <si>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</si>
  <si>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</si>
  <si>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</si>
  <si>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</si>
  <si>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</si>
  <si>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</si>
  <si>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</si>
  <si>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</si>
  <si>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</si>
  <si>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</si>
  <si>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</si>
  <si>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</si>
  <si>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</si>
  <si>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</si>
  <si>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</si>
  <si>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</si>
  <si>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</si>
  <si>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</si>
  <si>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</si>
  <si>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</si>
  <si>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</si>
  <si>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</si>
  <si>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</si>
  <si>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</si>
  <si>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</si>
  <si>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</si>
  <si>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</si>
  <si>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</si>
  <si>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</si>
  <si>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</si>
  <si>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</si>
  <si>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</si>
  <si>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</si>
  <si>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</si>
  <si>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</si>
  <si>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</si>
  <si>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</si>
  <si>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</si>
  <si>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</si>
  <si>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</si>
  <si>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</si>
  <si>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</si>
  <si>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</si>
  <si>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</si>
  <si>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</si>
  <si>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</si>
  <si>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</si>
  <si>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</si>
  <si>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</si>
  <si>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</si>
  <si>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</si>
  <si>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</si>
  <si>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</si>
  <si>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</si>
  <si>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</si>
  <si>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</si>
  <si>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</si>
  <si>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</si>
  <si>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</si>
  <si>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</si>
  <si>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</si>
  <si>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</si>
  <si>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</si>
  <si>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</si>
  <si>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</si>
  <si>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</si>
  <si>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</si>
  <si>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</si>
  <si>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</si>
  <si>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</si>
  <si>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</si>
  <si>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</si>
  <si>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</si>
  <si>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</si>
  <si>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</si>
  <si>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</si>
  <si>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</si>
  <si>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</si>
  <si>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</si>
  <si>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</si>
  <si>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</si>
  <si>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</si>
  <si>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</si>
  <si>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</si>
  <si>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</si>
  <si>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</si>
  <si>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</si>
  <si>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</si>
  <si>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</si>
  <si>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</si>
  <si>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</si>
  <si>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</si>
  <si>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</si>
  <si>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</si>
  <si>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</si>
  <si>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</si>
  <si>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</si>
  <si>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</si>
  <si>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</si>
  <si>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</si>
  <si>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</si>
  <si>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</si>
  <si>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</si>
  <si>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</si>
  <si>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</si>
  <si>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</si>
  <si>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</si>
  <si>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</si>
  <si>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</si>
  <si>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</si>
  <si>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</si>
  <si>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</si>
  <si>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</si>
  <si>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</si>
  <si>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</si>
  <si>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</si>
  <si>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</si>
  <si>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</si>
  <si>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</si>
  <si>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</si>
  <si>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</si>
  <si>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</si>
  <si>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</si>
  <si>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</si>
  <si>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</si>
  <si>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</si>
  <si>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</si>
  <si>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</si>
  <si>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</si>
  <si>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</si>
  <si>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</si>
  <si>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</si>
  <si>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</si>
  <si>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</si>
  <si>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</si>
  <si>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</si>
  <si>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</si>
  <si>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</si>
  <si>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</si>
  <si>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</si>
  <si>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</si>
  <si>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</si>
  <si>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</si>
  <si>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</si>
  <si>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</si>
  <si>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</si>
  <si>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</si>
  <si>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</si>
  <si>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</si>
  <si>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</si>
  <si>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</si>
  <si>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</si>
  <si>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</si>
  <si>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</si>
  <si>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</si>
  <si>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</si>
  <si>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</si>
  <si>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</si>
  <si>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</si>
  <si>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</si>
  <si>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</si>
  <si>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</si>
  <si>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</si>
  <si>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</si>
  <si>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</si>
  <si>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</si>
  <si>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</si>
  <si>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</si>
  <si>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</si>
  <si>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</si>
  <si>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</si>
  <si>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</si>
  <si>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</si>
  <si>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</si>
  <si>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</si>
  <si>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</si>
  <si>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</si>
  <si>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</si>
  <si>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</si>
  <si>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</si>
  <si>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</si>
  <si>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</si>
  <si>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</si>
  <si>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</si>
  <si>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</si>
  <si>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</si>
  <si>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</si>
  <si>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</si>
  <si>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</si>
  <si>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</si>
  <si>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</si>
  <si>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</si>
  <si>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</si>
  <si>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</si>
  <si>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</si>
  <si>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</si>
  <si>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</si>
  <si>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</si>
  <si>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</si>
  <si>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</si>
  <si>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</si>
  <si>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</si>
  <si>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</si>
  <si>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</si>
  <si>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</si>
  <si>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</si>
  <si>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</si>
  <si>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</si>
  <si>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</si>
  <si>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</si>
  <si>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</si>
  <si>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</si>
  <si>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</si>
  <si>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</si>
  <si>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</si>
  <si>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</si>
  <si>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</si>
  <si>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</si>
  <si>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</si>
  <si>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</si>
  <si>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</si>
  <si>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</si>
  <si>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</si>
  <si>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</si>
  <si>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</si>
  <si>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</si>
  <si>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</si>
  <si>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</si>
  <si>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</si>
  <si>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</si>
  <si>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</si>
  <si>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</si>
  <si>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</si>
  <si>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</si>
  <si>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</si>
  <si>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</si>
  <si>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</si>
  <si>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</si>
  <si>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</si>
  <si>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</si>
  <si>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</si>
  <si>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</si>
  <si>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</si>
  <si>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</si>
  <si>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</si>
  <si>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</si>
  <si>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</si>
  <si>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</si>
  <si>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</si>
  <si>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</si>
  <si>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</si>
  <si>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</si>
  <si>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</si>
  <si>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</si>
  <si>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</si>
  <si>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</si>
  <si>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</si>
  <si>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</si>
  <si>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</si>
  <si>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</si>
  <si>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</si>
  <si>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</si>
  <si>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</si>
  <si>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</si>
  <si>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</si>
  <si>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</si>
  <si>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</si>
  <si>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</si>
  <si>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</si>
  <si>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</si>
  <si>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</si>
  <si>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</si>
  <si>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</si>
  <si>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</si>
  <si>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</si>
  <si>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</si>
  <si>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</si>
  <si>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</si>
  <si>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</si>
  <si>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</si>
  <si>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</si>
  <si>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</si>
  <si>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</si>
  <si>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</si>
  <si>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</si>
  <si>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</si>
  <si>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</si>
  <si>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</si>
  <si>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</si>
  <si>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</si>
  <si>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</si>
  <si>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</si>
  <si>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</si>
  <si>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</si>
  <si>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</si>
  <si>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</si>
  <si>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</si>
  <si>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</si>
  <si>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</si>
  <si>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</si>
  <si>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</si>
  <si>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</si>
  <si>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</si>
  <si>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</si>
  <si>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</si>
  <si>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</si>
  <si>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</si>
  <si>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</si>
  <si>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</si>
  <si>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</si>
  <si>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</si>
  <si>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</si>
  <si>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</si>
  <si>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</si>
  <si>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</si>
  <si>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</si>
  <si>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</si>
  <si>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</si>
  <si>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</si>
  <si>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</si>
  <si>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</si>
  <si>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</si>
  <si>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</si>
  <si>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</si>
  <si>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</si>
  <si>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</si>
  <si>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</si>
  <si>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</si>
  <si>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</si>
  <si>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</si>
  <si>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</si>
  <si>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</si>
  <si>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</si>
  <si>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</si>
  <si>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</si>
  <si>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</si>
  <si>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</si>
  <si>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</si>
  <si>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</si>
  <si>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</si>
  <si>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</si>
  <si>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</si>
  <si>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</si>
  <si>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</si>
  <si>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</si>
  <si>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</si>
  <si>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</si>
  <si>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</si>
  <si>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</si>
  <si>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</si>
  <si>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</si>
  <si>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</si>
  <si>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</si>
  <si>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</si>
  <si>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</si>
  <si>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</si>
  <si>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</si>
  <si>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</si>
  <si>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</si>
  <si>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</si>
  <si>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</si>
  <si>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</si>
  <si>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</si>
  <si>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</si>
  <si>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</si>
  <si>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</si>
  <si>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</si>
  <si>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</si>
  <si>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</si>
  <si>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</si>
  <si>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</si>
  <si>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</si>
  <si>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</si>
  <si>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</si>
  <si>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</si>
  <si>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</si>
  <si>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</si>
  <si>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</si>
  <si>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</si>
  <si>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</si>
  <si>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</si>
  <si>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</si>
  <si>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</si>
  <si>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</si>
  <si>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</si>
  <si>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</si>
  <si>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</si>
  <si>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</si>
  <si>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</si>
  <si>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</si>
  <si>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</si>
  <si>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</si>
  <si>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</si>
  <si>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</si>
  <si>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</si>
  <si>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</si>
  <si>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</si>
  <si>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</si>
  <si>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</si>
  <si>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</si>
  <si>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</si>
  <si>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</si>
  <si>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</si>
  <si>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</si>
  <si>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</si>
  <si>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</si>
  <si>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</si>
  <si>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</si>
  <si>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</si>
  <si>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</si>
  <si>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</si>
  <si>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</si>
  <si>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</si>
  <si>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</si>
  <si>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</si>
  <si>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</si>
  <si>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</si>
  <si>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</si>
  <si>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</si>
  <si>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</si>
  <si>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</si>
  <si>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</si>
  <si>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</si>
  <si>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</si>
  <si>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</si>
  <si>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</si>
  <si>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</si>
  <si>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</si>
  <si>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</si>
  <si>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</si>
  <si>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</si>
  <si>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</si>
  <si>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</si>
  <si>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</si>
  <si>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</si>
  <si>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</si>
  <si>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</si>
  <si>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</si>
  <si>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</si>
  <si>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</si>
  <si>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</si>
  <si>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</si>
  <si>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</si>
  <si>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</si>
  <si>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</si>
  <si>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</si>
  <si>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</si>
  <si>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</si>
  <si>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</si>
  <si>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</si>
  <si>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</si>
  <si>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</si>
  <si>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</si>
  <si>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</si>
  <si>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</si>
  <si>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</si>
  <si>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</si>
  <si>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</si>
  <si>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</si>
  <si>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</si>
  <si>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</si>
  <si>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</si>
  <si>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</si>
  <si>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</si>
  <si>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</si>
  <si>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</si>
  <si>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</si>
  <si>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</si>
  <si>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</si>
  <si>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</si>
  <si>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</si>
  <si>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</si>
  <si>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</si>
  <si>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</si>
  <si>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</si>
  <si>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</si>
  <si>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</si>
  <si>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</si>
  <si>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</si>
  <si>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</si>
  <si>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</si>
  <si>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</si>
  <si>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</si>
  <si>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</si>
  <si>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</si>
  <si>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</si>
  <si>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</si>
  <si>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</si>
  <si>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</si>
  <si>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</si>
  <si>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</si>
  <si>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</si>
  <si>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</si>
  <si>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</si>
  <si>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</si>
  <si>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</si>
  <si>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</si>
  <si>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</si>
  <si>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</si>
  <si>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</si>
  <si>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</si>
  <si>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</si>
  <si>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</si>
  <si>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</si>
  <si>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</si>
  <si>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</si>
  <si>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</si>
  <si>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</si>
  <si>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</si>
  <si>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</si>
  <si>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</si>
  <si>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</si>
  <si>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</si>
  <si>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</si>
  <si>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</si>
  <si>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</si>
  <si>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</si>
  <si>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</si>
  <si>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</si>
  <si>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</si>
  <si>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</si>
  <si>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</si>
  <si>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</si>
  <si>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</si>
  <si>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</si>
  <si>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</si>
  <si>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</si>
  <si>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</si>
  <si>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</si>
  <si>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</si>
  <si>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</si>
  <si>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</si>
  <si>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</si>
  <si>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</si>
  <si>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</si>
  <si>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</si>
  <si>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</si>
  <si>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</si>
  <si>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</si>
  <si>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</si>
  <si>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</si>
  <si>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</si>
  <si>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</si>
  <si>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</si>
  <si>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</si>
  <si>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</si>
  <si>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</si>
  <si>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</si>
  <si>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</si>
  <si>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</si>
  <si>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</si>
  <si>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</si>
  <si>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</si>
  <si>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</si>
  <si>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</si>
  <si>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</si>
  <si>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</si>
  <si>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</si>
  <si>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</si>
  <si>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</si>
  <si>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</si>
  <si>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</si>
  <si>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</si>
  <si>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</si>
  <si>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</si>
  <si>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</si>
  <si>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</si>
  <si>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</si>
  <si>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</si>
  <si>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</si>
  <si>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</si>
  <si>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</si>
  <si>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</si>
  <si>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</si>
  <si>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</si>
  <si>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</si>
  <si>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</si>
  <si>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</si>
  <si>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</si>
  <si>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</si>
  <si>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</si>
  <si>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</si>
  <si>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</si>
  <si>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</si>
  <si>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</si>
  <si>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</si>
  <si>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</si>
  <si>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</si>
  <si>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</si>
  <si>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</si>
  <si>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</si>
  <si>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</si>
  <si>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</si>
  <si>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</si>
  <si>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</si>
  <si>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</si>
  <si>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</si>
  <si>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</si>
  <si>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</si>
  <si>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</si>
  <si>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</si>
  <si>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</si>
  <si>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</si>
  <si>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</si>
  <si>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</si>
  <si>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</si>
  <si>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</si>
  <si>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</si>
  <si>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</si>
  <si>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</si>
  <si>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</si>
  <si>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</si>
  <si>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</si>
  <si>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</si>
  <si>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</si>
  <si>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</si>
  <si>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</si>
  <si>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</si>
  <si>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</si>
  <si>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</si>
  <si>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</si>
  <si>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</si>
  <si>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</si>
  <si>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</si>
  <si>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</si>
  <si>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</si>
  <si>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</si>
  <si>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</si>
  <si>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</si>
  <si>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</si>
  <si>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</si>
  <si>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</si>
  <si>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</si>
  <si>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</si>
  <si>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</si>
  <si>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</si>
  <si>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</si>
  <si>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</si>
  <si>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</si>
  <si>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</si>
  <si>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</si>
  <si>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</si>
  <si>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</si>
  <si>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</si>
  <si>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</si>
  <si>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</si>
  <si>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</si>
  <si>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</si>
  <si>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</si>
  <si>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</si>
  <si>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</si>
  <si>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</si>
  <si>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</si>
  <si>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</si>
  <si>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</si>
  <si>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</si>
  <si>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</si>
  <si>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</si>
  <si>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</si>
  <si>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</si>
  <si>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</si>
  <si>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</si>
  <si>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</si>
  <si>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</si>
  <si>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</si>
  <si>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</si>
  <si>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</si>
  <si>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</si>
  <si>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</si>
  <si>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</si>
  <si>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</si>
  <si>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</si>
  <si>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</si>
  <si>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</si>
  <si>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</si>
  <si>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</si>
  <si>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</si>
  <si>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</si>
  <si>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</si>
  <si>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</si>
  <si>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</si>
  <si>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</si>
  <si>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</si>
  <si>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</si>
  <si>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</si>
  <si>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</si>
  <si>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</si>
  <si>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</si>
  <si>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</si>
  <si>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</si>
  <si>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</si>
  <si>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</si>
  <si>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</si>
  <si>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</si>
  <si>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</si>
  <si>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</si>
  <si>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</si>
  <si>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</si>
  <si>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</si>
  <si>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</si>
  <si>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</si>
  <si>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</si>
  <si>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</si>
  <si>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</si>
  <si>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</si>
  <si>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</si>
  <si>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</si>
  <si>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</si>
  <si>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</si>
  <si>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</si>
  <si>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</si>
  <si>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</si>
  <si>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</si>
  <si>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</si>
  <si>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</si>
  <si>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</si>
  <si>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</si>
  <si>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</si>
  <si>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</si>
  <si>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</si>
  <si>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</si>
  <si>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</si>
  <si>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</si>
  <si>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</si>
  <si>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</si>
  <si>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</si>
  <si>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</si>
  <si>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</si>
  <si>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</si>
  <si>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</si>
  <si>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</si>
  <si>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</si>
  <si>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</si>
  <si>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</si>
  <si>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</si>
  <si>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</si>
  <si>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</si>
  <si>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</si>
  <si>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</si>
  <si>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</si>
  <si>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</si>
  <si>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</si>
  <si>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</si>
  <si>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</si>
  <si>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</si>
  <si>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</si>
  <si>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</si>
  <si>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</si>
  <si>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</si>
  <si>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</si>
  <si>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</si>
  <si>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</si>
  <si>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</si>
  <si>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</si>
  <si>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</si>
  <si>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</si>
  <si>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</si>
  <si>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</si>
  <si>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</si>
  <si>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</si>
  <si>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</si>
  <si>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</si>
  <si>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</si>
  <si>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</si>
  <si>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</si>
  <si>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</si>
  <si>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</si>
  <si>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</si>
  <si>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</si>
  <si>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</si>
  <si>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</si>
  <si>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</si>
  <si>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</si>
  <si>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</si>
  <si>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</si>
  <si>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</si>
  <si>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</si>
  <si>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</si>
  <si>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</si>
  <si>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</si>
  <si>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</si>
  <si>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</si>
  <si>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</si>
  <si>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</si>
  <si>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</si>
  <si>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</si>
  <si>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</si>
  <si>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</si>
  <si>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</si>
  <si>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</si>
  <si>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</si>
  <si>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</si>
  <si>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</si>
  <si>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</si>
  <si>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</si>
  <si>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</si>
  <si>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</si>
  <si>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</si>
  <si>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</si>
  <si>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</si>
  <si>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</si>
  <si>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</si>
  <si>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</si>
  <si>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</si>
  <si>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</si>
  <si>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</si>
  <si>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</si>
  <si>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</si>
  <si>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</si>
  <si>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</si>
  <si>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</si>
  <si>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</si>
  <si>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</si>
  <si>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</si>
  <si>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</si>
  <si>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</si>
  <si>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</si>
  <si>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</si>
  <si>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</si>
  <si>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</si>
  <si>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</si>
  <si>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</si>
  <si>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</si>
  <si>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</si>
  <si>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</si>
  <si>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</si>
  <si>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</si>
  <si>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</si>
  <si>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</si>
  <si>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</si>
  <si>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</si>
  <si>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</si>
  <si>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</si>
  <si>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</si>
  <si>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</si>
  <si>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</si>
  <si>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</si>
  <si>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</si>
  <si>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</si>
  <si>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</si>
  <si>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</si>
  <si>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</si>
  <si>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</si>
  <si>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</si>
  <si>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</si>
  <si>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</si>
  <si>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</si>
  <si>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</si>
  <si>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</si>
  <si>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</si>
  <si>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</si>
  <si>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</si>
  <si>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</si>
  <si>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</si>
  <si>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</si>
  <si>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</si>
  <si>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</si>
  <si>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</si>
  <si>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</si>
  <si>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</si>
  <si>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</si>
  <si>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</si>
  <si>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</si>
  <si>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</si>
  <si>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</si>
  <si>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</si>
  <si>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</si>
  <si>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</si>
  <si>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</si>
  <si>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</si>
  <si>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</si>
  <si>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</si>
  <si>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</si>
  <si>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</si>
  <si>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</si>
  <si>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</si>
  <si>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</si>
  <si>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</si>
  <si>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</si>
  <si>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</si>
  <si>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</si>
  <si>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</si>
  <si>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</si>
  <si>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</si>
  <si>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</si>
  <si>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</si>
  <si>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</si>
  <si>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</si>
  <si>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</si>
  <si>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</si>
  <si>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</si>
  <si>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</si>
  <si>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</si>
  <si>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</si>
  <si>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</si>
  <si>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</si>
  <si>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</si>
  <si>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</si>
  <si>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</si>
  <si>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</si>
  <si>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</si>
  <si>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</si>
  <si>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</si>
  <si>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</si>
  <si>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</si>
  <si>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</si>
  <si>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</si>
  <si>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</si>
  <si>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</si>
  <si>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</si>
  <si>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</si>
  <si>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</si>
  <si>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</si>
  <si>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</si>
  <si>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</si>
  <si>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</si>
  <si>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</si>
  <si>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</si>
  <si>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</si>
  <si>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</si>
  <si>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</si>
  <si>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</si>
  <si>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</si>
  <si>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</si>
  <si>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</si>
  <si>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</si>
  <si>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</si>
  <si>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</si>
  <si>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</si>
  <si>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</si>
  <si>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</si>
  <si>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</si>
  <si>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</si>
  <si>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</si>
  <si>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</si>
  <si>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</si>
  <si>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</si>
  <si>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</si>
  <si>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</si>
  <si>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</si>
  <si>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</si>
  <si>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</si>
  <si>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</si>
  <si>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</si>
  <si>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</si>
  <si>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</si>
  <si>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</si>
  <si>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</si>
  <si>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</si>
  <si>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</si>
  <si>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</si>
  <si>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</si>
  <si>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</si>
  <si>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</si>
  <si>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</si>
  <si>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</si>
  <si>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</si>
  <si>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</si>
  <si>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</si>
  <si>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</si>
  <si>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</si>
  <si>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</si>
  <si>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</si>
  <si>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</si>
  <si>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</si>
  <si>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</si>
  <si>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</si>
  <si>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</si>
  <si>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</si>
  <si>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</si>
  <si>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</si>
  <si>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</si>
  <si>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</si>
  <si>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</si>
  <si>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</si>
  <si>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</si>
  <si>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</si>
  <si>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</si>
  <si>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</si>
  <si>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</si>
  <si>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</si>
  <si>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</si>
  <si>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</si>
  <si>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</si>
  <si>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</si>
  <si>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</si>
  <si>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</si>
  <si>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</si>
  <si>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</si>
  <si>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</si>
  <si>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</si>
  <si>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</si>
  <si>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</si>
  <si>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</si>
  <si>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</si>
  <si>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</si>
  <si>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</si>
  <si>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</si>
  <si>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</si>
  <si>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</si>
  <si>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</si>
  <si>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</si>
  <si>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</si>
  <si>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</si>
  <si>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</si>
  <si>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</si>
  <si>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</si>
  <si>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</si>
  <si>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</si>
  <si>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</si>
  <si>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</si>
  <si>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</si>
  <si>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</si>
  <si>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</si>
  <si>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</si>
  <si>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</si>
  <si>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</si>
  <si>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</si>
  <si>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</si>
  <si>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</si>
  <si>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</si>
  <si>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</si>
  <si>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</si>
  <si>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</si>
  <si>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</si>
  <si>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</si>
  <si>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</si>
  <si>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</si>
  <si>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</si>
  <si>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</si>
  <si>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</si>
  <si>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</si>
  <si>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</si>
  <si>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</si>
  <si>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</si>
  <si>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</si>
  <si>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</si>
  <si>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</si>
  <si>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</si>
  <si>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</si>
  <si>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</si>
  <si>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</si>
  <si>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</si>
  <si>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</si>
  <si>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</si>
  <si>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</si>
  <si>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</si>
  <si>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</si>
  <si>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</si>
  <si>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</si>
  <si>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</si>
  <si>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</si>
  <si>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</si>
  <si>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</si>
  <si>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</si>
  <si>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</si>
  <si>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</si>
  <si>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</si>
  <si>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</si>
  <si>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</si>
  <si>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</si>
  <si>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</si>
  <si>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</si>
  <si>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</si>
  <si>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</si>
  <si>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</si>
  <si>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</si>
  <si>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</si>
  <si>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</si>
  <si>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</si>
  <si>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</si>
  <si>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</si>
  <si>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</si>
  <si>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</si>
  <si>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</si>
  <si>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</si>
  <si>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</si>
  <si>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</si>
  <si>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</si>
  <si>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</si>
  <si>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</si>
  <si>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</si>
  <si>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</si>
  <si>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</si>
  <si>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</si>
  <si>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</si>
  <si>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</si>
  <si>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</si>
  <si>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</si>
  <si>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</si>
  <si>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</si>
  <si>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</si>
  <si>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</si>
  <si>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</si>
  <si>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</si>
  <si>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</si>
  <si>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</si>
  <si>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</si>
  <si>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</si>
  <si>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</si>
  <si>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</si>
  <si>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</si>
  <si>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</si>
  <si>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</si>
  <si>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</si>
  <si>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</si>
  <si>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</si>
  <si>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</si>
  <si>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</si>
  <si>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</si>
  <si>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</si>
  <si>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</si>
  <si>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</si>
  <si>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</si>
  <si>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</si>
  <si>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</si>
  <si>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</si>
  <si>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</si>
  <si>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</si>
  <si>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</si>
  <si>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</si>
  <si>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</si>
  <si>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</si>
  <si>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</si>
  <si>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</si>
  <si>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</si>
  <si>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</si>
  <si>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</si>
  <si>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</si>
  <si>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</si>
  <si>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</si>
  <si>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</si>
  <si>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</si>
  <si>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</si>
  <si>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</si>
  <si>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</si>
  <si>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</si>
  <si>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</si>
  <si>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</si>
  <si>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</si>
  <si>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</si>
  <si>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</si>
  <si>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</si>
  <si>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</si>
  <si>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</si>
  <si>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</si>
  <si>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</si>
  <si>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</si>
  <si>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</si>
  <si>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</si>
  <si>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</si>
  <si>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</si>
  <si>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</si>
  <si>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</si>
  <si>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</si>
  <si>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</si>
  <si>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</si>
  <si>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</si>
  <si>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</si>
  <si>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</si>
  <si>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</si>
  <si>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</si>
  <si>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</si>
  <si>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</si>
  <si>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</si>
  <si>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</si>
  <si>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</si>
  <si>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</si>
  <si>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</si>
  <si>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</si>
  <si>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</si>
  <si>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</si>
  <si>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</si>
  <si>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</si>
  <si>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</si>
  <si>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</si>
  <si>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</si>
  <si>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</si>
  <si>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</si>
  <si>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</si>
  <si>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</si>
  <si>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</si>
  <si>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</si>
  <si>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</si>
  <si>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</si>
  <si>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</si>
  <si>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</si>
  <si>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</si>
  <si>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</si>
  <si>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</si>
  <si>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</si>
  <si>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</si>
  <si>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</si>
  <si>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</si>
  <si>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</si>
  <si>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</si>
  <si>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</si>
  <si>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</si>
  <si>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</si>
  <si>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</si>
  <si>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</si>
  <si>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</si>
  <si>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</si>
  <si>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</si>
  <si>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</si>
  <si>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</si>
  <si>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</si>
  <si>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</si>
  <si>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</si>
  <si>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</si>
  <si>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</si>
  <si>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</si>
  <si>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</si>
  <si>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</si>
  <si>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</si>
  <si>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</si>
  <si>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</si>
  <si>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</si>
  <si>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</si>
  <si>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</si>
  <si>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</si>
  <si>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</si>
  <si>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</si>
  <si>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</si>
  <si>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</si>
  <si>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</si>
  <si>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</si>
  <si>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</si>
  <si>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</si>
  <si>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</si>
  <si>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</si>
  <si>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</si>
  <si>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</si>
  <si>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</si>
  <si>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</si>
  <si>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</si>
  <si>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</si>
  <si>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</si>
  <si>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</si>
  <si>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</si>
  <si>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</si>
  <si>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</si>
  <si>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</si>
  <si>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</si>
  <si>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</si>
  <si>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</si>
  <si>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</si>
  <si>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</si>
  <si>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</si>
  <si>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</si>
  <si>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</si>
  <si>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</si>
  <si>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</si>
  <si>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</si>
  <si>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</si>
  <si>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</si>
  <si>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</si>
  <si>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</si>
  <si>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</si>
  <si>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</si>
  <si>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</si>
  <si>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</si>
  <si>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</si>
  <si>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</si>
  <si>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</si>
  <si>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</si>
  <si>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</si>
  <si>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</si>
  <si>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</si>
  <si>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</si>
  <si>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</si>
  <si>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</si>
  <si>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</si>
  <si>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</si>
  <si>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</si>
  <si>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</si>
  <si>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</si>
  <si>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</si>
  <si>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</si>
  <si>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</si>
  <si>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</si>
  <si>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</si>
  <si>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</si>
  <si>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</si>
  <si>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</si>
  <si>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</si>
  <si>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</si>
  <si>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</si>
  <si>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</si>
  <si>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</si>
  <si>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</si>
  <si>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</si>
  <si>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</si>
  <si>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</si>
  <si>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</si>
  <si>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</si>
  <si>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</si>
  <si>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</si>
  <si>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</si>
  <si>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</si>
  <si>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</si>
  <si>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</si>
  <si>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</si>
  <si>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</si>
  <si>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</si>
  <si>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</si>
  <si>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</si>
  <si>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</si>
  <si>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</si>
  <si>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</si>
  <si>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</si>
  <si>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</si>
  <si>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</si>
  <si>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</si>
  <si>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</si>
  <si>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</si>
  <si>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</si>
  <si>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</si>
  <si>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</si>
  <si>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</si>
  <si>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</si>
  <si>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</si>
  <si>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</si>
  <si>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</si>
  <si>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</si>
  <si>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</si>
  <si>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</si>
  <si>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</si>
  <si>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</si>
  <si>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</si>
  <si>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</si>
  <si>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</si>
  <si>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</si>
  <si>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</si>
  <si>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</si>
  <si>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</si>
  <si>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</si>
  <si>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</si>
  <si>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</si>
  <si>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</si>
  <si>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</si>
  <si>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</si>
  <si>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</si>
  <si>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</si>
  <si>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</si>
  <si>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</si>
  <si>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</si>
  <si>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</si>
  <si>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</si>
  <si>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</si>
  <si>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</si>
  <si>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</si>
  <si>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</si>
  <si>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</si>
  <si>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</si>
  <si>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</si>
  <si>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</si>
  <si>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</si>
  <si>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</si>
  <si>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</si>
  <si>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</si>
  <si>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</si>
  <si>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</si>
  <si>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</si>
  <si>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</si>
  <si>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</si>
  <si>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</si>
  <si>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</si>
  <si>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</si>
  <si>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</si>
  <si>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</si>
  <si>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</si>
  <si>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</si>
  <si>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</si>
  <si>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</si>
  <si>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</si>
  <si>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</si>
  <si>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</si>
  <si>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</si>
  <si>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</si>
  <si>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</si>
  <si>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</si>
  <si>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</si>
  <si>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</si>
  <si>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</si>
  <si>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</si>
  <si>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</si>
  <si>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</si>
  <si>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</si>
  <si>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</si>
  <si>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</si>
  <si>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</si>
  <si>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</si>
  <si>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</si>
  <si>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</si>
  <si>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</si>
  <si>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</si>
  <si>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</si>
  <si>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</si>
  <si>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</si>
  <si>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</si>
  <si>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</si>
  <si>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</si>
  <si>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</si>
  <si>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</si>
  <si>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</si>
  <si>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</si>
  <si>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</si>
  <si>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</si>
  <si>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</si>
  <si>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</si>
  <si>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</si>
  <si>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</si>
  <si>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</si>
  <si>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</si>
  <si>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</si>
  <si>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</si>
  <si>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</si>
  <si>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</si>
  <si>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</si>
  <si>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</si>
  <si>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</si>
  <si>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</si>
  <si>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</si>
  <si>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</si>
  <si>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</si>
  <si>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</si>
  <si>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</si>
  <si>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</si>
  <si>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</si>
  <si>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</si>
  <si>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</si>
  <si>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</si>
  <si>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</si>
  <si>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</si>
  <si>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</si>
  <si>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</si>
  <si>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</si>
  <si>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</si>
  <si>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</si>
  <si>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</si>
  <si>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</si>
  <si>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</si>
  <si>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</si>
  <si>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</si>
  <si>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</si>
  <si>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</si>
  <si>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</si>
  <si>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</si>
  <si>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</si>
  <si>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</si>
  <si>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</si>
  <si>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</si>
  <si>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</si>
  <si>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</si>
  <si>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</si>
  <si>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</si>
  <si>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</si>
  <si>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</si>
  <si>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</si>
  <si>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</si>
  <si>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</si>
  <si>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</si>
  <si>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</si>
  <si>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</si>
  <si>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</si>
  <si>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</si>
  <si>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</si>
  <si>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</si>
  <si>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</si>
  <si>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</si>
  <si>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</si>
  <si>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</si>
  <si>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</si>
  <si>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</si>
  <si>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</si>
  <si>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</si>
  <si>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</si>
  <si>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</si>
  <si>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</si>
  <si>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</si>
  <si>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</si>
  <si>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</si>
  <si>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</si>
  <si>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</si>
  <si>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</si>
  <si>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</si>
  <si>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</si>
  <si>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</si>
  <si>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</si>
  <si>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</si>
  <si>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</si>
  <si>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</si>
  <si>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</si>
  <si>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</si>
  <si>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</si>
  <si>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</si>
  <si>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</si>
  <si>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</si>
  <si>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</si>
  <si>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</si>
  <si>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</si>
  <si>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</si>
  <si>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</si>
  <si>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</si>
  <si>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</si>
  <si>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</si>
  <si>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</si>
  <si>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</si>
  <si>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</si>
  <si>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</si>
  <si>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</si>
  <si>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</si>
  <si>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</si>
  <si>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</si>
  <si>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</si>
  <si>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</si>
  <si>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</si>
  <si>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</si>
  <si>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</si>
  <si>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</si>
  <si>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</si>
  <si>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</si>
  <si>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</si>
  <si>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</si>
  <si>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</si>
  <si>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</si>
  <si>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</si>
  <si>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</si>
  <si>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</si>
  <si>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</si>
  <si>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</si>
  <si>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</si>
  <si>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</si>
  <si>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</si>
  <si>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</si>
  <si>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</si>
  <si>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</si>
  <si>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</si>
  <si>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</si>
  <si>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</si>
  <si>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</si>
  <si>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</si>
  <si>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</si>
  <si>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</si>
  <si>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</si>
  <si>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</si>
  <si>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</si>
  <si>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</si>
  <si>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</si>
  <si>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</si>
  <si>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</si>
  <si>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</si>
  <si>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</si>
  <si>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</si>
  <si>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</si>
  <si>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</si>
  <si>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</si>
  <si>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</si>
  <si>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</si>
  <si>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</si>
  <si>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</si>
  <si>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</si>
  <si>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</si>
  <si>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</si>
  <si>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</si>
  <si>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</si>
  <si>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</si>
  <si>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</si>
  <si>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</si>
  <si>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</si>
  <si>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</si>
  <si>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</si>
  <si>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</si>
  <si>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</si>
  <si>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</si>
  <si>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</si>
  <si>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</si>
  <si>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</si>
  <si>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</si>
  <si>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</si>
  <si>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</si>
  <si>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</si>
  <si>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</si>
  <si>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</si>
  <si>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</si>
  <si>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</si>
  <si>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</si>
  <si>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</si>
  <si>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</si>
  <si>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</si>
  <si>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</si>
  <si>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</si>
  <si>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</si>
  <si>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</si>
  <si>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</si>
  <si>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</si>
  <si>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</si>
  <si>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</si>
  <si>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</si>
  <si>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</si>
  <si>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</si>
  <si>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</si>
  <si>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</si>
  <si>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</si>
  <si>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</si>
  <si>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</si>
  <si>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</si>
  <si>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</si>
  <si>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</si>
  <si>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</si>
  <si>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</si>
  <si>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</si>
  <si>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</si>
  <si>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</si>
  <si>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</si>
  <si>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</si>
  <si>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</si>
  <si>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</si>
  <si>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</si>
  <si>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</si>
  <si>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</si>
  <si>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</si>
  <si>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</si>
  <si>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</si>
  <si>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</si>
  <si>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</si>
  <si>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</si>
  <si>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</si>
  <si>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</si>
  <si>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</si>
  <si>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</si>
  <si>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</si>
  <si>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</si>
  <si>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</si>
  <si>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</si>
  <si>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</si>
  <si>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</si>
  <si>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</si>
  <si>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</si>
  <si>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</si>
  <si>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</si>
  <si>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</si>
  <si>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</si>
  <si>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</si>
  <si>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</si>
  <si>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</si>
  <si>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</si>
  <si>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</si>
  <si>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</si>
  <si>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</si>
  <si>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</si>
  <si>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</si>
  <si>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</si>
  <si>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</si>
  <si>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</si>
  <si>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</si>
  <si>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</si>
  <si>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</si>
  <si>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</si>
  <si>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</si>
  <si>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</si>
  <si>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</si>
  <si>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</si>
  <si>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</si>
  <si>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</si>
  <si>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</si>
  <si>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</si>
  <si>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</si>
  <si>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</si>
  <si>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</si>
  <si>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</si>
  <si>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</si>
  <si>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</si>
  <si>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</si>
  <si>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</si>
  <si>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</si>
  <si>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</si>
  <si>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</si>
  <si>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</si>
  <si>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</si>
  <si>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</si>
  <si>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</si>
  <si>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</si>
  <si>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</si>
  <si>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</si>
  <si>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</si>
  <si>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</si>
  <si>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</si>
  <si>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</si>
  <si>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</si>
  <si>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</si>
  <si>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</si>
  <si>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</si>
  <si>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</si>
  <si>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</si>
  <si>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</si>
  <si>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</si>
  <si>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</si>
  <si>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</si>
  <si>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</si>
  <si>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</si>
  <si>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</si>
  <si>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</si>
  <si>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</si>
  <si>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</si>
  <si>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</si>
  <si>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</si>
  <si>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</si>
  <si>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</si>
  <si>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</si>
  <si>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</si>
  <si>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</si>
  <si>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</si>
  <si>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</si>
  <si>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</si>
  <si>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</si>
  <si>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</si>
  <si>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</si>
  <si>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</si>
  <si>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</si>
  <si>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</si>
  <si>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</si>
  <si>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</si>
  <si>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</si>
  <si>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</si>
  <si>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</si>
  <si>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</si>
  <si>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</si>
  <si>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</si>
  <si>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</si>
  <si>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</si>
  <si>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</si>
  <si>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</si>
  <si>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</si>
  <si>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</si>
  <si>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</si>
  <si>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</si>
  <si>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</si>
  <si>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</si>
  <si>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</si>
  <si>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</si>
  <si>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</si>
  <si>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</si>
  <si>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</si>
  <si>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</si>
  <si>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</si>
  <si>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</si>
  <si>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</si>
  <si>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</si>
  <si>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</si>
  <si>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</si>
  <si>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</si>
  <si>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</si>
  <si>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</si>
  <si>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</si>
  <si>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</si>
  <si>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</si>
  <si>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</si>
  <si>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</si>
  <si>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</si>
  <si>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</si>
  <si>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</si>
  <si>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</si>
  <si>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</si>
  <si>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</si>
  <si>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</si>
  <si>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</si>
  <si>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</si>
  <si>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</si>
  <si>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</si>
  <si>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</si>
  <si>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</si>
  <si>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</si>
  <si>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</si>
  <si>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</si>
  <si>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</si>
  <si>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</si>
  <si>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</si>
  <si>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</si>
  <si>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</si>
  <si>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</si>
  <si>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</si>
  <si>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</si>
  <si>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</si>
  <si>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</si>
  <si>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</si>
  <si>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</si>
  <si>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</si>
  <si>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</si>
  <si>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</si>
  <si>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</si>
  <si>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</si>
  <si>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</si>
  <si>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</si>
  <si>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</si>
  <si>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</si>
  <si>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</si>
  <si>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</si>
  <si>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</si>
  <si>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</si>
  <si>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</si>
  <si>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</si>
  <si>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</si>
  <si>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</si>
  <si>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</si>
  <si>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</si>
  <si>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</si>
  <si>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</si>
  <si>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</si>
  <si>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</si>
  <si>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</si>
  <si>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</si>
  <si>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</si>
  <si>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</si>
  <si>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</si>
  <si>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</si>
  <si>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</si>
  <si>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</si>
  <si>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</si>
  <si>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</si>
  <si>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</si>
  <si>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</si>
  <si>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</si>
  <si>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</si>
  <si>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</si>
  <si>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</si>
  <si>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</si>
  <si>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</si>
  <si>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</si>
  <si>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</si>
  <si>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</si>
  <si>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</si>
  <si>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</si>
  <si>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</si>
  <si>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</si>
  <si>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</si>
  <si>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</si>
  <si>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</si>
  <si>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</si>
  <si>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</si>
  <si>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</si>
  <si>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</si>
  <si>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</si>
  <si>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</si>
  <si>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</si>
  <si>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</si>
  <si>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</si>
  <si>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</si>
  <si>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</si>
  <si>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</si>
  <si>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</si>
  <si>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</si>
  <si>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</si>
  <si>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</si>
  <si>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</si>
  <si>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</si>
  <si>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</si>
  <si>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</si>
  <si>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</si>
  <si>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</si>
  <si>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</si>
  <si>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</si>
  <si>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</si>
  <si>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</si>
  <si>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</si>
  <si>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</si>
  <si>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</si>
  <si>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</si>
  <si>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</si>
  <si>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</si>
  <si>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</si>
  <si>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</si>
  <si>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</si>
  <si>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</si>
  <si>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</si>
  <si>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</si>
  <si>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</si>
  <si>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</si>
  <si>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</si>
  <si>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</si>
  <si>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</si>
  <si>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</si>
  <si>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</si>
  <si>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</si>
  <si>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</si>
  <si>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</si>
  <si>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</si>
  <si>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</si>
  <si>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</si>
  <si>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</si>
  <si>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</si>
  <si>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</si>
  <si>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</si>
  <si>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</si>
  <si>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</si>
  <si>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</si>
  <si>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</si>
  <si>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</si>
  <si>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</si>
  <si>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</si>
  <si>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</si>
  <si>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</si>
  <si>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</si>
  <si>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</si>
  <si>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</si>
  <si>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</si>
  <si>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</si>
  <si>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</si>
  <si>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</si>
  <si>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</si>
  <si>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</si>
  <si>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</si>
  <si>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</si>
  <si>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</si>
  <si>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</si>
  <si>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</si>
  <si>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</si>
  <si>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</si>
  <si>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</si>
  <si>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</si>
  <si>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</si>
  <si>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</si>
  <si>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</si>
  <si>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</si>
  <si>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</si>
  <si>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</si>
  <si>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</si>
  <si>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</si>
  <si>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</si>
  <si>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</si>
  <si>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</si>
  <si>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</si>
  <si>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</si>
  <si>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</si>
  <si>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</si>
  <si>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</si>
  <si>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</si>
  <si>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</si>
  <si>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</si>
  <si>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</si>
  <si>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</si>
  <si>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</si>
  <si>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</si>
  <si>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</si>
  <si>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</si>
  <si>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</si>
  <si>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</si>
  <si>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</si>
  <si>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</si>
  <si>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</si>
  <si>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</si>
  <si>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</si>
  <si>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</si>
  <si>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</si>
  <si>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</si>
  <si>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</si>
  <si>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</si>
  <si>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</si>
  <si>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</si>
  <si>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</si>
  <si>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</si>
  <si>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</si>
  <si>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</si>
  <si>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</si>
  <si>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</si>
  <si>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</si>
  <si>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</si>
  <si>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</si>
  <si>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</si>
  <si>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</si>
  <si>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</si>
  <si>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</si>
  <si>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</si>
  <si>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</si>
  <si>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</si>
  <si>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</si>
  <si>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</si>
  <si>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</si>
  <si>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</si>
  <si>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</si>
  <si>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</si>
  <si>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</si>
  <si>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</si>
  <si>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</si>
  <si>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</si>
  <si>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</si>
  <si>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</si>
  <si>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</si>
  <si>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</si>
  <si>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</si>
  <si>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</si>
  <si>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</si>
  <si>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</si>
  <si>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</si>
  <si>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</si>
  <si>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</si>
  <si>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</si>
  <si>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</si>
  <si>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</si>
  <si>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</si>
  <si>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</si>
  <si>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</si>
  <si>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</si>
  <si>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</si>
  <si>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</si>
  <si>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</si>
  <si>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</si>
  <si>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</si>
  <si>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</si>
  <si>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</si>
  <si>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</si>
  <si>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</si>
  <si>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</si>
  <si>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</si>
  <si>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</si>
  <si>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</si>
  <si>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</si>
  <si>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</si>
  <si>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</si>
  <si>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</si>
  <si>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</si>
  <si>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</si>
  <si>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</si>
  <si>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</si>
  <si>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</si>
  <si>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</si>
  <si>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</si>
  <si>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</si>
  <si>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</si>
  <si>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</si>
  <si>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</si>
  <si>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</si>
  <si>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</si>
  <si>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</si>
  <si>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</si>
  <si>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</si>
  <si>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</si>
  <si>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</si>
  <si>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</si>
  <si>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</si>
  <si>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</si>
  <si>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</si>
  <si>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</si>
  <si>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</si>
  <si>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</si>
  <si>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</si>
  <si>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</si>
  <si>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</si>
  <si>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</si>
  <si>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</si>
  <si>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</si>
  <si>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</si>
  <si>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</si>
  <si>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</si>
  <si>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</si>
  <si>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</si>
  <si>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</si>
  <si>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</si>
  <si>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</si>
  <si>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</si>
  <si>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</si>
  <si>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</si>
  <si>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</si>
  <si>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</si>
  <si>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</si>
  <si>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</si>
  <si>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</si>
  <si>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</si>
  <si>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</si>
  <si>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</si>
  <si>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</si>
  <si>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</si>
  <si>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</si>
  <si>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</si>
  <si>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</si>
  <si>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</si>
  <si>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</si>
  <si>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</si>
  <si>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</si>
  <si>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</si>
  <si>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</si>
  <si>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</si>
  <si>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</si>
  <si>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</si>
  <si>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</si>
  <si>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</si>
  <si>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</si>
  <si>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</si>
  <si>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</si>
  <si>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</si>
  <si>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</si>
  <si>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</si>
  <si>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</si>
  <si>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</si>
  <si>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</si>
  <si>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</si>
  <si>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</si>
  <si>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</si>
  <si>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</si>
  <si>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</si>
  <si>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</si>
  <si>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</si>
  <si>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</si>
  <si>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</si>
  <si>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</si>
  <si>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</si>
  <si>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</si>
  <si>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</si>
  <si>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</si>
  <si>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</si>
  <si>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</si>
  <si>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</si>
  <si>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</si>
  <si>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</si>
  <si>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</si>
  <si>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</si>
  <si>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</si>
  <si>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</si>
  <si>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</si>
  <si>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</si>
  <si>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</si>
  <si>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</si>
  <si>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</si>
  <si>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</si>
  <si>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</si>
  <si>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</si>
  <si>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</si>
  <si>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</si>
  <si>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</si>
  <si>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</si>
  <si>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</si>
  <si>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</si>
  <si>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</si>
  <si>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</si>
  <si>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</si>
  <si>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</si>
  <si>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</si>
  <si>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</si>
  <si>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</si>
  <si>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</si>
  <si>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</si>
  <si>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</si>
  <si>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</si>
  <si>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</si>
  <si>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</si>
  <si>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</si>
  <si>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</si>
  <si>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</si>
  <si>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</si>
  <si>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</si>
  <si>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</si>
  <si>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</si>
  <si>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</si>
  <si>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</si>
  <si>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</si>
  <si>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</si>
  <si>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</si>
  <si>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</si>
  <si>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</si>
  <si>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</si>
  <si>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</si>
  <si>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</si>
  <si>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</si>
  <si>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</si>
  <si>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</si>
  <si>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</si>
  <si>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</si>
  <si>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</si>
  <si>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</si>
  <si>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</si>
  <si>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</si>
  <si>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</si>
  <si>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</si>
  <si>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</si>
  <si>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</si>
  <si>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</si>
  <si>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</si>
  <si>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</si>
  <si>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</si>
  <si>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</si>
  <si>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</si>
  <si>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</si>
  <si>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</si>
  <si>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</si>
  <si>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</si>
  <si>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</si>
  <si>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</si>
  <si>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</si>
  <si>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</si>
  <si>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</si>
  <si>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</si>
  <si>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</si>
  <si>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</si>
  <si>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</si>
  <si>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</si>
  <si>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</si>
  <si>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</si>
  <si>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</si>
  <si>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</si>
  <si>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</si>
  <si>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</si>
  <si>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</si>
  <si>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</si>
  <si>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</si>
  <si>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</si>
  <si>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</si>
  <si>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</si>
  <si>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</si>
  <si>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</si>
  <si>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</si>
  <si>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</si>
  <si>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</si>
  <si>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</si>
  <si>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</si>
  <si>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</si>
  <si>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</si>
  <si>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</si>
  <si>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</si>
  <si>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</si>
  <si>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</si>
  <si>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</si>
  <si>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</si>
  <si>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</si>
  <si>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</si>
  <si>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</si>
  <si>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</si>
  <si>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</si>
  <si>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</si>
  <si>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</si>
  <si>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</si>
  <si>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</si>
  <si>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</si>
  <si>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</si>
  <si>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</si>
  <si>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</si>
  <si>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</si>
  <si>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</si>
  <si>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</si>
  <si>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</si>
  <si>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</si>
  <si>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</si>
  <si>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</si>
  <si>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</si>
  <si>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</si>
  <si>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</si>
  <si>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</si>
  <si>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</si>
  <si>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</si>
  <si>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</si>
  <si>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</si>
  <si>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</si>
  <si>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</si>
  <si>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</si>
  <si>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</si>
  <si>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</si>
  <si>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</si>
  <si>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</si>
  <si>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</si>
  <si>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</si>
  <si>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</si>
  <si>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</si>
  <si>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</si>
  <si>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</si>
  <si>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</si>
  <si>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</si>
  <si>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</si>
  <si>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</si>
  <si>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</si>
  <si>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</si>
  <si>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</si>
  <si>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</si>
  <si>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</si>
  <si>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</si>
  <si>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</si>
  <si>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</si>
  <si>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</si>
  <si>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</si>
  <si>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</si>
  <si>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</si>
  <si>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</si>
  <si>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</si>
  <si>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</si>
  <si>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</si>
  <si>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</si>
  <si>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</si>
  <si>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</si>
  <si>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</si>
  <si>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</si>
  <si>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</si>
  <si>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</si>
  <si>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</si>
  <si>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</si>
  <si>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</si>
  <si>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</si>
  <si>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</si>
  <si>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</si>
  <si>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</si>
  <si>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</si>
  <si>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</si>
  <si>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</si>
  <si>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</si>
  <si>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</si>
  <si>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</si>
  <si>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</si>
  <si>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</si>
  <si>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</si>
  <si>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</si>
  <si>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</si>
  <si>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</si>
  <si>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</si>
  <si>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</si>
  <si>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</si>
  <si>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</si>
  <si>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</si>
  <si>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</si>
  <si>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</si>
  <si>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</si>
  <si>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</si>
  <si>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</si>
  <si>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</si>
  <si>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</si>
  <si>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</si>
  <si>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</si>
  <si>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</si>
  <si>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</si>
  <si>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</si>
  <si>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</si>
  <si>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</si>
  <si>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</si>
  <si>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</si>
  <si>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</si>
  <si>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</si>
  <si>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</si>
  <si>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</si>
  <si>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</si>
  <si>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</si>
  <si>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</si>
  <si>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</si>
  <si>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</si>
  <si>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</si>
  <si>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</si>
  <si>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</si>
  <si>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</si>
  <si>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</si>
  <si>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</si>
  <si>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</si>
  <si>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</si>
  <si>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</si>
  <si>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</si>
  <si>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</si>
  <si>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</si>
  <si>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</si>
  <si>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</si>
  <si>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</si>
  <si>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</si>
  <si>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</si>
  <si>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</si>
  <si>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</si>
  <si>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</si>
  <si>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</si>
  <si>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</si>
  <si>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</si>
  <si>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</si>
  <si>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</si>
  <si>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</si>
  <si>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</si>
  <si>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</si>
  <si>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</si>
  <si>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</si>
  <si>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</si>
  <si>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</si>
  <si>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</si>
  <si>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</si>
  <si>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</si>
  <si>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</si>
  <si>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</si>
  <si>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</si>
  <si>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</si>
  <si>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</si>
  <si>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</si>
  <si>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</si>
  <si>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</si>
  <si>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</si>
  <si>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</si>
  <si>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</si>
  <si>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</si>
  <si>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</si>
  <si>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</si>
  <si>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</si>
  <si>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</si>
  <si>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</si>
  <si>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</si>
  <si>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</si>
  <si>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</si>
  <si>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</si>
  <si>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</si>
  <si>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</si>
  <si>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</si>
  <si>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</si>
  <si>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</si>
  <si>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</si>
  <si>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</si>
  <si>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</si>
  <si>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</si>
  <si>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</si>
  <si>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</si>
  <si>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</si>
  <si>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</si>
  <si>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</si>
  <si>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</si>
  <si>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</si>
  <si>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</si>
  <si>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</si>
  <si>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</si>
  <si>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</si>
  <si>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</si>
  <si>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</si>
  <si>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</si>
  <si>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</si>
  <si>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</si>
  <si>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</si>
  <si>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</si>
  <si>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</si>
  <si>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</si>
  <si>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</si>
  <si>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</si>
  <si>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</si>
  <si>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</si>
  <si>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</si>
  <si>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</si>
  <si>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</si>
  <si>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</si>
  <si>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</si>
  <si>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</si>
  <si>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</si>
  <si>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</si>
  <si>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</si>
  <si>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</si>
  <si>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</si>
  <si>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</si>
  <si>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</si>
  <si>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</si>
  <si>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</si>
  <si>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</si>
  <si>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</si>
  <si>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</si>
  <si>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</si>
  <si>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</si>
  <si>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</si>
  <si>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</si>
  <si>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</si>
  <si>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</si>
  <si>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</si>
  <si>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</si>
  <si>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</si>
  <si>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</si>
  <si>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</si>
  <si>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</si>
  <si>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</si>
  <si>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</si>
  <si>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</si>
  <si>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</si>
  <si>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</si>
  <si>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</si>
  <si>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</si>
  <si>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</si>
  <si>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</si>
  <si>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</si>
  <si>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</si>
  <si>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</si>
  <si>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</si>
  <si>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</si>
  <si>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</si>
  <si>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</si>
  <si>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</si>
  <si>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</si>
  <si>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</si>
  <si>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</si>
  <si>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</si>
  <si>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</si>
  <si>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</si>
  <si>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</si>
  <si>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</si>
  <si>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</si>
  <si>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</si>
  <si>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</si>
  <si>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</si>
  <si>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</si>
  <si>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</si>
  <si>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</si>
  <si>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</si>
  <si>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</si>
  <si>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</si>
  <si>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</si>
  <si>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</si>
  <si>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</si>
  <si>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</si>
  <si>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</si>
  <si>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</si>
  <si>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</si>
  <si>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</si>
  <si>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</si>
  <si>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</si>
  <si>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</si>
  <si>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</si>
  <si>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</si>
  <si>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</si>
  <si>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</si>
  <si>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</si>
  <si>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</si>
  <si>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</si>
  <si>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</si>
  <si>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</si>
  <si>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</si>
  <si>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</si>
  <si>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</si>
  <si>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</si>
  <si>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</si>
  <si>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</si>
  <si>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</si>
  <si>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</si>
  <si>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</si>
  <si>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</si>
  <si>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</si>
  <si>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</si>
  <si>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</si>
  <si>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</si>
  <si>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</si>
  <si>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</si>
  <si>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</si>
  <si>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</si>
  <si>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</si>
  <si>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</si>
  <si>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</si>
  <si>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</si>
  <si>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</si>
  <si>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</si>
  <si>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</si>
  <si>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</si>
  <si>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</si>
  <si>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</si>
  <si>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</si>
  <si>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</si>
  <si>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</si>
  <si>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</si>
  <si>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</si>
  <si>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</si>
  <si>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</si>
  <si>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</si>
  <si>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</si>
  <si>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</si>
  <si>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</si>
  <si>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</si>
  <si>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</si>
  <si>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</si>
  <si>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</si>
  <si>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</si>
  <si>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</si>
  <si>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</si>
  <si>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</si>
  <si>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</si>
  <si>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</si>
  <si>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</si>
  <si>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</si>
  <si>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</si>
  <si>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</si>
  <si>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</si>
  <si>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</si>
  <si>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</si>
  <si>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</si>
  <si>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</si>
  <si>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</si>
  <si>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</si>
  <si>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</si>
  <si>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</si>
  <si>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</si>
  <si>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</si>
  <si>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</si>
  <si>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</si>
  <si>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</si>
  <si>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</si>
  <si>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</si>
  <si>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</si>
  <si>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</si>
  <si>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</si>
  <si>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</si>
  <si>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</si>
  <si>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</si>
  <si>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</si>
  <si>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</si>
  <si>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</si>
  <si>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</si>
  <si>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</si>
  <si>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</si>
  <si>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</si>
  <si>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</si>
  <si>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</si>
  <si>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</si>
  <si>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</si>
  <si>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</si>
  <si>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</si>
  <si>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</si>
  <si>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</si>
  <si>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</si>
  <si>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</si>
  <si>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</si>
  <si>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</si>
  <si>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</si>
  <si>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</si>
  <si>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</si>
  <si>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</si>
  <si>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</si>
  <si>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</si>
  <si>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</si>
  <si>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</si>
  <si>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</si>
  <si>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</si>
  <si>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</si>
  <si>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</si>
  <si>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</si>
  <si>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</si>
  <si>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</si>
  <si>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</si>
  <si>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</si>
  <si>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</si>
  <si>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</si>
  <si>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</si>
  <si>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</si>
  <si>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</si>
  <si>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</si>
  <si>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</si>
  <si>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</si>
  <si>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</si>
  <si>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</si>
  <si>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</si>
  <si>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</si>
  <si>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</si>
  <si>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</si>
  <si>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</si>
  <si>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</si>
  <si>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</si>
  <si>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</si>
  <si>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</si>
  <si>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</si>
  <si>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</si>
  <si>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</si>
  <si>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</si>
  <si>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</si>
  <si>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</si>
  <si>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</si>
  <si>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</si>
  <si>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</si>
  <si>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</si>
  <si>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</si>
  <si>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</si>
  <si>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</si>
  <si>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</si>
  <si>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</si>
  <si>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</si>
  <si>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</si>
  <si>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</si>
  <si>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</si>
  <si>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</si>
  <si>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</si>
  <si>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</si>
  <si>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</si>
  <si>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</si>
  <si>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</si>
  <si>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</si>
  <si>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</si>
  <si>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</si>
  <si>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</si>
  <si>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</si>
  <si>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</si>
  <si>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</si>
  <si>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</si>
  <si>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</si>
  <si>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</si>
  <si>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</si>
  <si>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</si>
  <si>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</si>
  <si>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</si>
  <si>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</si>
  <si>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</si>
  <si>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</si>
  <si>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</si>
  <si>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</si>
  <si>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</si>
  <si>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</si>
  <si>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</si>
  <si>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</si>
  <si>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</si>
  <si>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</si>
  <si>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</si>
  <si>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</si>
  <si>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</si>
  <si>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</si>
  <si>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</si>
  <si>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</si>
  <si>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</si>
  <si>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</si>
  <si>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</si>
  <si>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</si>
  <si>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</si>
  <si>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</si>
  <si>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</si>
  <si>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</si>
  <si>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</si>
  <si>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</si>
  <si>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</si>
  <si>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</si>
  <si>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</si>
  <si>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</si>
  <si>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</si>
  <si>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</si>
  <si>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</si>
  <si>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</si>
  <si>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</si>
  <si>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</si>
  <si>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</si>
  <si>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</si>
  <si>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</si>
  <si>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</si>
  <si>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</si>
  <si>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</si>
  <si>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</si>
  <si>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</si>
  <si>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</si>
  <si>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</si>
  <si>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</si>
  <si>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</si>
  <si>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</si>
  <si>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</si>
  <si>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</si>
  <si>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</si>
  <si>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</si>
  <si>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</si>
  <si>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</si>
  <si>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</si>
  <si>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</si>
  <si>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</si>
  <si>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</si>
  <si>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</si>
  <si>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</si>
  <si>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</si>
  <si>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</si>
  <si>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</si>
  <si>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</si>
  <si>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</si>
  <si>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</si>
  <si>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</si>
  <si>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</si>
  <si>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</si>
  <si>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</si>
  <si>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</si>
  <si>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</si>
  <si>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</si>
  <si>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</si>
  <si>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</si>
  <si>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</si>
  <si>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</si>
  <si>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</si>
  <si>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</si>
  <si>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</si>
  <si>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</si>
  <si>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</si>
  <si>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</si>
  <si>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</si>
  <si>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</si>
  <si>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</si>
  <si>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</si>
  <si>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</si>
  <si>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</si>
  <si>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</si>
  <si>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</si>
  <si>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</si>
  <si>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</si>
  <si>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</si>
  <si>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</si>
  <si>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</si>
  <si>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</si>
  <si>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</si>
  <si>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</si>
  <si>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</si>
  <si>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</si>
  <si>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</si>
  <si>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</si>
  <si>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</si>
  <si>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</si>
  <si>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</si>
  <si>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</si>
  <si>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</si>
  <si>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</si>
  <si>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</si>
  <si>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</si>
  <si>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</si>
  <si>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</si>
  <si>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</si>
  <si>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</si>
  <si>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</si>
  <si>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</si>
  <si>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</si>
  <si>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</si>
  <si>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</si>
  <si>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</si>
  <si>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</si>
  <si>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</si>
  <si>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</si>
  <si>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</si>
  <si>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</si>
  <si>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</si>
  <si>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</si>
  <si>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</si>
  <si>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</si>
  <si>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</si>
  <si>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</si>
  <si>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</si>
  <si>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</si>
  <si>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</si>
  <si>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</si>
  <si>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</si>
  <si>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</si>
  <si>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</si>
  <si>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</si>
  <si>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</si>
  <si>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</si>
  <si>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</si>
  <si>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</si>
  <si>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</si>
  <si>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</si>
  <si>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</si>
  <si>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</si>
  <si>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</si>
  <si>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</si>
  <si>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</si>
  <si>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</si>
  <si>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</si>
  <si>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</si>
  <si>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</si>
  <si>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</si>
  <si>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</si>
  <si>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</si>
  <si>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</si>
  <si>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</si>
  <si>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</si>
  <si>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</si>
  <si>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</si>
  <si>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</si>
  <si>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</si>
  <si>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</si>
  <si>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</si>
  <si>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</si>
  <si>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</si>
  <si>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</si>
  <si>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</si>
  <si>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</si>
  <si>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</si>
  <si>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</si>
  <si>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</si>
  <si>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</si>
  <si>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</si>
  <si>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</si>
  <si>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</si>
  <si>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</si>
  <si>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</si>
  <si>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</si>
  <si>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</si>
  <si>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</si>
  <si>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</si>
  <si>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</si>
  <si>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</si>
  <si>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</si>
  <si>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</si>
  <si>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</si>
  <si>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</si>
  <si>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</si>
  <si>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</si>
  <si>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</si>
  <si>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</si>
  <si>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</si>
  <si>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</si>
  <si>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</si>
  <si>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</si>
  <si>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</si>
  <si>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</si>
  <si>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</si>
  <si>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</si>
  <si>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</si>
  <si>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</si>
  <si>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</si>
  <si>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</si>
  <si>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</si>
  <si>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</si>
  <si>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</si>
  <si>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</si>
  <si>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</si>
  <si>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</si>
  <si>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</si>
  <si>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</si>
  <si>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</si>
  <si>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</si>
  <si>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</si>
  <si>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</si>
  <si>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</si>
  <si>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</si>
  <si>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</si>
  <si>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</si>
  <si>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</si>
  <si>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</si>
  <si>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</si>
  <si>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</si>
  <si>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</si>
  <si>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</si>
  <si>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</si>
  <si>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</si>
  <si>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</si>
  <si>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</si>
  <si>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</si>
  <si>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</si>
  <si>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</si>
  <si>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</si>
  <si>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</si>
  <si>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</si>
  <si>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</si>
  <si>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</si>
  <si>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</si>
  <si>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</si>
  <si>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</si>
  <si>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</si>
  <si>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</si>
  <si>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</si>
  <si>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</si>
  <si>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</si>
  <si>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</si>
  <si>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</si>
  <si>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</si>
  <si>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</si>
  <si>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</si>
  <si>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</si>
  <si>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</si>
  <si>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</si>
  <si>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</si>
  <si>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</si>
  <si>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</si>
  <si>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</si>
  <si>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</si>
  <si>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</si>
  <si>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</si>
  <si>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</si>
  <si>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</si>
  <si>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</si>
  <si>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</si>
  <si>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</si>
  <si>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</si>
  <si>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</si>
  <si>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</si>
  <si>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</si>
  <si>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</si>
  <si>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</si>
  <si>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</si>
  <si>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</si>
  <si>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</si>
  <si>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</si>
  <si>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</si>
  <si>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</si>
  <si>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</si>
  <si>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</si>
  <si>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</si>
  <si>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</si>
  <si>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</si>
  <si>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</si>
  <si>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</si>
  <si>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</si>
  <si>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</si>
  <si>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</si>
  <si>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</si>
  <si>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</si>
  <si>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</si>
  <si>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</si>
  <si>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</si>
  <si>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</si>
  <si>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</si>
  <si>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</si>
  <si>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</si>
  <si>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</si>
  <si>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</si>
  <si>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</si>
  <si>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</si>
  <si>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</si>
  <si>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</si>
  <si>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</si>
  <si>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</si>
  <si>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</si>
  <si>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</si>
  <si>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</si>
  <si>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</si>
  <si>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</si>
  <si>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</si>
  <si>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</si>
  <si>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</si>
  <si>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</si>
  <si>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</si>
  <si>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</si>
  <si>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</si>
  <si>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</si>
  <si>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</si>
  <si>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</si>
  <si>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</si>
  <si>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</si>
  <si>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</si>
  <si>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</si>
  <si>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</si>
  <si>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</si>
  <si>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</si>
  <si>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</si>
  <si>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</si>
  <si>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</si>
  <si>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</si>
  <si>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</si>
  <si>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</si>
  <si>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</si>
  <si>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</si>
  <si>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</si>
  <si>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</si>
  <si>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</si>
  <si>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</si>
  <si>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</si>
  <si>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</si>
  <si>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</si>
  <si>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</si>
  <si>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</si>
  <si>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</si>
  <si>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</si>
  <si>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</si>
  <si>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</si>
  <si>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</si>
  <si>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</si>
  <si>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</si>
  <si>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</si>
  <si>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</si>
  <si>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</si>
  <si>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</si>
  <si>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</si>
  <si>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</si>
  <si>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</si>
  <si>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</si>
  <si>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</si>
  <si>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</si>
  <si>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</si>
  <si>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</si>
  <si>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</si>
  <si>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</si>
  <si>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</si>
  <si>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</si>
  <si>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</si>
  <si>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</si>
  <si>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</si>
  <si>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</si>
  <si>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</si>
  <si>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</si>
  <si>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</si>
  <si>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</si>
  <si>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</si>
  <si>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</si>
  <si>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</si>
  <si>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</si>
  <si>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</si>
  <si>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</si>
  <si>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</si>
  <si>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</si>
  <si>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</si>
  <si>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</si>
  <si>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</si>
  <si>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</si>
  <si>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</si>
  <si>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</si>
  <si>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</si>
  <si>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</si>
  <si>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</si>
  <si>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</si>
  <si>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</si>
  <si>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</si>
  <si>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</si>
  <si>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</si>
  <si>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</si>
  <si>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</si>
  <si>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</si>
  <si>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</si>
  <si>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</si>
  <si>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</si>
  <si>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</si>
  <si>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</si>
  <si>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</si>
  <si>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</si>
  <si>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</si>
  <si>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</si>
  <si>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</si>
  <si>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</si>
  <si>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</si>
  <si>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</si>
  <si>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</si>
  <si>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</si>
  <si>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</si>
  <si>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</si>
  <si>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</si>
  <si>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</si>
  <si>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</si>
  <si>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</si>
  <si>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</si>
  <si>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</si>
  <si>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</si>
  <si>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</si>
  <si>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</si>
  <si>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</si>
  <si>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</si>
  <si>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</si>
  <si>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</si>
  <si>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</si>
  <si>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</si>
  <si>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</si>
  <si>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</si>
  <si>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</si>
  <si>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</si>
  <si>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</si>
  <si>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</si>
  <si>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</si>
  <si>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</si>
  <si>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</si>
  <si>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</si>
  <si>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</si>
  <si>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</si>
  <si>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</si>
  <si>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</si>
  <si>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</si>
  <si>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</si>
  <si>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</si>
  <si>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</si>
  <si>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</si>
  <si>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</si>
  <si>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</si>
  <si>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</si>
  <si>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</si>
  <si>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</si>
  <si>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</si>
  <si>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</si>
  <si>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</si>
  <si>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</si>
  <si>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</si>
  <si>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</si>
  <si>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</si>
  <si>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</si>
  <si>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</si>
  <si>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</si>
  <si>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</si>
  <si>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</si>
  <si>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</si>
  <si>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</si>
  <si>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</si>
  <si>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</si>
  <si>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</si>
  <si>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</si>
  <si>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</si>
  <si>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</si>
  <si>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</si>
  <si>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</si>
  <si>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</si>
  <si>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</si>
  <si>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</si>
  <si>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</si>
  <si>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</si>
  <si>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</si>
  <si>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</si>
  <si>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</si>
  <si>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</si>
  <si>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</si>
  <si>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</si>
  <si>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</si>
  <si>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</si>
  <si>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</si>
  <si>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</si>
  <si>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</si>
  <si>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</si>
  <si>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</si>
  <si>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</si>
  <si>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</si>
  <si>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</si>
  <si>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</si>
  <si>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</si>
  <si>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</si>
  <si>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</si>
  <si>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</si>
  <si>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</si>
  <si>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</si>
  <si>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</si>
  <si>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</si>
  <si>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</si>
  <si>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</si>
  <si>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</si>
  <si>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</si>
  <si>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</si>
  <si>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</si>
  <si>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</si>
  <si>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</si>
  <si>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</si>
  <si>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</si>
  <si>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</si>
  <si>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</si>
  <si>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</si>
  <si>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</si>
  <si>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</si>
  <si>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</si>
  <si>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</si>
  <si>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</si>
  <si>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</si>
  <si>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</si>
  <si>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</si>
  <si>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</si>
  <si>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</si>
  <si>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</si>
  <si>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</si>
  <si>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</si>
  <si>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</si>
  <si>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</si>
  <si>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</si>
  <si>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</si>
  <si>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</si>
  <si>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</si>
  <si>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</si>
  <si>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</si>
  <si>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</si>
  <si>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</si>
  <si>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</si>
  <si>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</si>
  <si>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</si>
  <si>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</si>
  <si>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</si>
  <si>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</si>
  <si>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</si>
  <si>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</si>
  <si>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</si>
  <si>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</si>
  <si>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</si>
  <si>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</si>
  <si>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</si>
  <si>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</si>
  <si>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</si>
  <si>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</si>
  <si>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</si>
  <si>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</si>
  <si>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</si>
  <si>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</si>
  <si>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</si>
  <si>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</si>
  <si>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</si>
  <si>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</si>
  <si>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</si>
  <si>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</si>
  <si>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</si>
  <si>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</si>
  <si>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</si>
  <si>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</si>
  <si>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</si>
  <si>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</si>
  <si>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</si>
  <si>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</si>
  <si>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</si>
  <si>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</si>
  <si>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</si>
  <si>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</si>
  <si>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</si>
  <si>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</si>
  <si>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</si>
  <si>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</si>
  <si>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</si>
  <si>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</si>
  <si>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</si>
  <si>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</si>
  <si>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</si>
  <si>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</si>
  <si>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</si>
  <si>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</si>
  <si>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</si>
  <si>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</si>
  <si>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</si>
  <si>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</si>
  <si>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</si>
  <si>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</si>
  <si>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</si>
  <si>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</si>
  <si>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</si>
  <si>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</si>
  <si>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</si>
  <si>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</si>
  <si>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</si>
  <si>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</si>
  <si>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</si>
  <si>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</si>
  <si>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</si>
  <si>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</si>
  <si>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</si>
  <si>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</si>
  <si>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</si>
  <si>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</si>
  <si>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</si>
  <si>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</si>
  <si>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</si>
  <si>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</si>
  <si>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</si>
  <si>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</si>
  <si>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</si>
  <si>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</si>
  <si>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</si>
  <si>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</si>
  <si>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</si>
  <si>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</si>
  <si>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</si>
  <si>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</si>
  <si>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</si>
  <si>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</si>
  <si>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</si>
  <si>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</si>
  <si>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</si>
  <si>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</si>
  <si>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</si>
  <si>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</si>
  <si>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</si>
  <si>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</si>
  <si>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</si>
  <si>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</si>
  <si>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</si>
  <si>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</si>
  <si>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</si>
  <si>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</si>
  <si>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</si>
  <si>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</si>
  <si>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</si>
  <si>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</si>
  <si>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</si>
  <si>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</si>
  <si>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</si>
  <si>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</si>
  <si>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</si>
  <si>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</si>
  <si>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</si>
  <si>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</si>
  <si>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</si>
  <si>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</si>
  <si>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</si>
  <si>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</si>
  <si>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</si>
  <si>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</si>
  <si>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</si>
  <si>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</si>
  <si>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</si>
  <si>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</si>
  <si>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</si>
  <si>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</si>
  <si>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</si>
  <si>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</si>
  <si>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</si>
  <si>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</si>
  <si>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</si>
  <si>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</si>
  <si>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</si>
  <si>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</si>
  <si>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</si>
  <si>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</si>
  <si>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</si>
  <si>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</si>
  <si>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</si>
  <si>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</si>
  <si>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</si>
  <si>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</si>
  <si>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</si>
  <si>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</si>
  <si>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</si>
  <si>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</si>
  <si>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</si>
  <si>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</si>
  <si>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</si>
  <si>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</si>
  <si>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</si>
  <si>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</si>
  <si>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</si>
  <si>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</si>
  <si>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</si>
  <si>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</si>
  <si>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</si>
  <si>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</si>
  <si>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</si>
  <si>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</si>
  <si>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</si>
  <si>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</si>
  <si>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</si>
  <si>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</si>
  <si>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</si>
  <si>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</si>
  <si>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</si>
  <si>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</si>
  <si>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</si>
  <si>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</si>
  <si>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</si>
  <si>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</si>
  <si>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</si>
  <si>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</si>
  <si>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</si>
  <si>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</si>
  <si>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</si>
  <si>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</si>
  <si>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</si>
  <si>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</si>
  <si>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</si>
  <si>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</si>
  <si>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</si>
  <si>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</si>
  <si>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</si>
  <si>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</si>
  <si>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</si>
  <si>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</si>
  <si>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</si>
  <si>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</si>
  <si>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</si>
  <si>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</si>
  <si>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</si>
  <si>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</si>
  <si>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</si>
  <si>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</si>
  <si>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</si>
  <si>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</si>
  <si>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</si>
  <si>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</si>
  <si>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</si>
  <si>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</si>
  <si>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</si>
  <si>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</si>
  <si>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</si>
  <si>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</si>
  <si>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</si>
  <si>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</si>
  <si>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</si>
  <si>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</si>
  <si>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</si>
  <si>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</si>
  <si>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</si>
  <si>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</si>
  <si>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</si>
  <si>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</si>
  <si>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</si>
  <si>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</si>
  <si>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</si>
  <si>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</si>
  <si>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</si>
  <si>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</si>
  <si>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</si>
  <si>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</si>
  <si>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</si>
  <si>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</si>
  <si>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</si>
  <si>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</si>
  <si>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</si>
  <si>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</si>
  <si>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</si>
  <si>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</si>
  <si>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</si>
  <si>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</si>
  <si>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</si>
  <si>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</si>
  <si>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</si>
  <si>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</si>
  <si>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</si>
  <si>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</si>
  <si>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</si>
  <si>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</si>
  <si>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</si>
  <si>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</si>
  <si>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</si>
  <si>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</si>
  <si>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</si>
  <si>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</si>
  <si>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</si>
  <si>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</si>
  <si>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</si>
  <si>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</si>
  <si>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</si>
  <si>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</si>
  <si>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</si>
  <si>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</si>
  <si>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</si>
  <si>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</si>
  <si>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</si>
  <si>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</si>
  <si>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</si>
  <si>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</si>
  <si>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</si>
  <si>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</si>
  <si>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</si>
  <si>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</si>
  <si>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</si>
  <si>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</si>
  <si>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</si>
  <si>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</si>
  <si>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</si>
  <si>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</si>
  <si>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</si>
  <si>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</si>
  <si>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</si>
  <si>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</si>
  <si>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</si>
  <si>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</si>
  <si>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</si>
  <si>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</si>
  <si>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</si>
  <si>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</si>
  <si>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</si>
  <si>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</si>
  <si>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</si>
  <si>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</si>
  <si>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</si>
  <si>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</si>
  <si>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</si>
  <si>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</si>
  <si>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</si>
  <si>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</si>
  <si>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</si>
  <si>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</si>
  <si>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</si>
  <si>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</si>
  <si>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</si>
  <si>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</si>
  <si>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</si>
  <si>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</si>
  <si>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</si>
  <si>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</si>
  <si>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</si>
  <si>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</si>
  <si>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</si>
  <si>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</si>
  <si>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</si>
  <si>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</si>
  <si>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</si>
  <si>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</si>
  <si>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</si>
  <si>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</si>
  <si>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</si>
  <si>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</si>
  <si>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</si>
  <si>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</si>
  <si>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</si>
  <si>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</si>
  <si>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</si>
  <si>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</si>
  <si>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</si>
  <si>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</si>
  <si>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</si>
  <si>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</si>
  <si>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</si>
  <si>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</si>
  <si>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</si>
  <si>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</si>
  <si>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</si>
  <si>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</si>
  <si>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</si>
  <si>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</si>
  <si>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</si>
  <si>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</si>
  <si>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</si>
  <si>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</si>
  <si>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</si>
  <si>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</si>
  <si>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</si>
  <si>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</si>
  <si>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</si>
  <si>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</si>
  <si>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</si>
  <si>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</si>
  <si>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</si>
  <si>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</si>
  <si>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</si>
  <si>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</si>
  <si>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</si>
  <si>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</si>
  <si>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</si>
  <si>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</si>
  <si>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</si>
  <si>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</si>
  <si>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</si>
  <si>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</si>
  <si>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</si>
  <si>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</si>
  <si>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</si>
  <si>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</si>
  <si>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</si>
  <si>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</si>
  <si>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</si>
  <si>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</si>
  <si>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</si>
  <si>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</si>
  <si>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</si>
  <si>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</si>
  <si>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</si>
  <si>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</si>
  <si>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</si>
  <si>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</si>
  <si>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</si>
  <si>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</si>
  <si>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</si>
  <si>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</si>
  <si>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</si>
  <si>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</si>
  <si>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</si>
  <si>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</si>
  <si>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</si>
  <si>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</si>
  <si>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</si>
  <si>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</si>
  <si>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</si>
  <si>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</si>
  <si>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</si>
  <si>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</si>
  <si>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</si>
  <si>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</si>
  <si>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</si>
  <si>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</si>
  <si>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</si>
  <si>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</si>
  <si>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</si>
  <si>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</si>
  <si>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</si>
  <si>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</si>
  <si>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</si>
  <si>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</si>
  <si>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</si>
  <si>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</si>
  <si>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</si>
  <si>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</si>
  <si>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</si>
  <si>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</si>
  <si>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</si>
  <si>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</si>
  <si>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</si>
  <si>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</si>
  <si>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</si>
  <si>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</si>
  <si>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</si>
  <si>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</si>
  <si>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</si>
  <si>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</si>
  <si>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</si>
  <si>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</si>
  <si>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</si>
  <si>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</si>
  <si>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</si>
  <si>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</si>
  <si>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</si>
  <si>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</si>
  <si>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</si>
  <si>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</si>
  <si>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</si>
  <si>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</si>
  <si>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</si>
  <si>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</si>
  <si>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</si>
  <si>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</si>
  <si>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</si>
  <si>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</si>
  <si>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</si>
  <si>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</si>
  <si>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</si>
  <si>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</si>
  <si>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</si>
  <si>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</si>
  <si>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</si>
  <si>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</si>
  <si>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</si>
  <si>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</si>
  <si>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</si>
  <si>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</si>
  <si>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</si>
  <si>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</si>
  <si>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</si>
  <si>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</si>
  <si>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</si>
  <si>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</si>
  <si>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</si>
  <si>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</si>
  <si>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</si>
  <si>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</si>
  <si>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</si>
  <si>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</si>
  <si>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</si>
  <si>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</si>
  <si>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</si>
  <si>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</si>
  <si>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</si>
  <si>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</si>
  <si>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</si>
  <si>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</si>
  <si>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</si>
  <si>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</si>
  <si>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</si>
  <si>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</si>
  <si>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</si>
  <si>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</si>
  <si>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</si>
  <si>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</si>
  <si>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</si>
  <si>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</si>
  <si>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</si>
  <si>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</si>
  <si>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</si>
  <si>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</si>
  <si>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</si>
  <si>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</si>
  <si>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</si>
  <si>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</si>
  <si>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</si>
  <si>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</si>
  <si>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</si>
  <si>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</si>
  <si>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</si>
  <si>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</si>
  <si>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</si>
  <si>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</si>
  <si>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</si>
  <si>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</si>
  <si>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</si>
  <si>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</si>
  <si>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</si>
  <si>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</si>
  <si>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</si>
  <si>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</si>
  <si>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</si>
  <si>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</si>
  <si>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</si>
  <si>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</si>
  <si>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</si>
  <si>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</si>
  <si>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</si>
  <si>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</si>
  <si>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</si>
  <si>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</si>
  <si>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</si>
  <si>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</si>
  <si>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</si>
  <si>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</si>
  <si>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</si>
  <si>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</si>
  <si>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</si>
  <si>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</si>
  <si>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</si>
  <si>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</si>
  <si>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</si>
  <si>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</si>
  <si>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</si>
  <si>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</si>
  <si>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</si>
  <si>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</si>
  <si>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</si>
  <si>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</si>
  <si>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</si>
  <si>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</si>
  <si>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</si>
  <si>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</si>
  <si>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</si>
  <si>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</si>
  <si>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</si>
  <si>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</si>
  <si>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</si>
  <si>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</si>
  <si>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</si>
  <si>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</si>
  <si>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</si>
  <si>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</si>
  <si>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</si>
  <si>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</si>
  <si>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</si>
  <si>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</si>
  <si>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</si>
  <si>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</si>
  <si>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</si>
  <si>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</si>
  <si>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</si>
  <si>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</si>
  <si>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</si>
  <si>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</si>
  <si>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</si>
  <si>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</si>
  <si>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</si>
  <si>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</si>
  <si>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</si>
  <si>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</si>
  <si>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</si>
  <si>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</si>
  <si>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</si>
  <si>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</si>
  <si>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</si>
  <si>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</si>
  <si>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</si>
  <si>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</si>
  <si>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</si>
  <si>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</si>
  <si>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</si>
  <si>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</si>
  <si>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</si>
  <si>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</si>
  <si>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</si>
  <si>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</si>
  <si>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</si>
  <si>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</si>
  <si>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</si>
  <si>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</si>
  <si>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</si>
  <si>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</si>
  <si>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</si>
  <si>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</si>
  <si>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</si>
  <si>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</si>
  <si>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</si>
  <si>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</si>
  <si>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</si>
  <si>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</si>
  <si>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</si>
  <si>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</si>
  <si>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</si>
  <si>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</si>
  <si>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</si>
  <si>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</si>
  <si>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</si>
  <si>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</si>
  <si>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</si>
  <si>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</si>
  <si>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</si>
  <si>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</si>
  <si>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</si>
  <si>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</si>
  <si>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</si>
  <si>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</si>
  <si>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</si>
  <si>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</si>
  <si>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</si>
  <si>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</si>
  <si>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</si>
  <si>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</si>
  <si>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</si>
  <si>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</si>
  <si>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</si>
  <si>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</si>
  <si>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</si>
  <si>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</si>
  <si>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</si>
  <si>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</si>
  <si>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</si>
  <si>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</si>
  <si>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</si>
  <si>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</si>
  <si>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</si>
  <si>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</si>
  <si>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</si>
  <si>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</si>
  <si>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</si>
  <si>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</si>
  <si>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</si>
  <si>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</si>
  <si>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</si>
  <si>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</si>
  <si>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</si>
  <si>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</si>
  <si>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</si>
  <si>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</si>
  <si>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</si>
  <si>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</si>
  <si>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</si>
  <si>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</si>
  <si>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</si>
  <si>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</si>
  <si>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</si>
  <si>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</si>
  <si>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</si>
  <si>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</si>
  <si>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</si>
  <si>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</si>
  <si>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</si>
  <si>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</si>
  <si>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</si>
  <si>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</si>
  <si>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</si>
  <si>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</si>
  <si>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</si>
  <si>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</si>
  <si>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</si>
  <si>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</si>
  <si>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</si>
  <si>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</si>
  <si>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</si>
  <si>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</si>
  <si>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</si>
  <si>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</si>
  <si>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</si>
  <si>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</si>
  <si>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</si>
  <si>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</si>
  <si>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</si>
  <si>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</si>
  <si>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</si>
  <si>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</si>
  <si>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</si>
  <si>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</si>
  <si>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</si>
  <si>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</si>
  <si>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</si>
  <si>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</si>
  <si>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</si>
  <si>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</si>
  <si>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</si>
  <si>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</si>
  <si>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</si>
  <si>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</si>
  <si>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</si>
  <si>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</si>
  <si>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</si>
  <si>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</si>
  <si>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</si>
  <si>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</si>
  <si>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</si>
  <si>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</si>
  <si>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</si>
  <si>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</si>
  <si>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</si>
  <si>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</si>
  <si>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</si>
  <si>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</si>
  <si>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</si>
  <si>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</si>
  <si>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</si>
  <si>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</si>
  <si>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</si>
  <si>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</si>
  <si>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</si>
  <si>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</si>
  <si>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</si>
  <si>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</si>
  <si>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</si>
  <si>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</si>
  <si>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</si>
  <si>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</si>
  <si>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</si>
  <si>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</si>
  <si>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</si>
  <si>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</si>
  <si>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</si>
  <si>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</si>
  <si>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</si>
  <si>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</si>
  <si>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</si>
  <si>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</si>
  <si>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</si>
  <si>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</si>
  <si>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</si>
  <si>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</si>
  <si>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</si>
  <si>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</si>
  <si>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</si>
  <si>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</si>
  <si>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</si>
  <si>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</si>
  <si>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</si>
  <si>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</si>
  <si>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</si>
  <si>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</si>
  <si>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</si>
  <si>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</si>
  <si>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</si>
  <si>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</si>
  <si>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</si>
  <si>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</si>
  <si>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</si>
  <si>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</si>
  <si>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</si>
  <si>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</si>
  <si>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</si>
  <si>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</si>
  <si>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</si>
  <si>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</si>
  <si>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</si>
  <si>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</si>
  <si>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</si>
  <si>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</si>
  <si>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</si>
  <si>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</si>
  <si>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</si>
  <si>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</si>
  <si>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</si>
  <si>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</si>
  <si>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</si>
  <si>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</si>
  <si>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</si>
  <si>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</si>
  <si>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</si>
  <si>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</si>
  <si>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</si>
  <si>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</si>
  <si>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</si>
  <si>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</si>
  <si>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</si>
  <si>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</si>
  <si>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</si>
  <si>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</si>
  <si>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</si>
  <si>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</si>
  <si>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</si>
  <si>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</si>
  <si>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</si>
  <si>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</si>
  <si>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</si>
  <si>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</si>
  <si>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</si>
  <si>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</si>
  <si>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</si>
  <si>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</si>
  <si>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</si>
  <si>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</si>
  <si>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</si>
  <si>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</si>
  <si>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</si>
  <si>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</si>
  <si>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</si>
  <si>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</si>
  <si>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</si>
  <si>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</si>
  <si>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</si>
  <si>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</si>
  <si>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</si>
  <si>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</si>
  <si>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</si>
  <si>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</si>
  <si>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</si>
  <si>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</si>
  <si>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</si>
  <si>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</si>
  <si>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</si>
  <si>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</si>
  <si>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</si>
  <si>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</si>
  <si>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</si>
  <si>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</si>
  <si>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</si>
  <si>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</si>
  <si>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</si>
  <si>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</si>
  <si>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</si>
  <si>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</si>
  <si>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</si>
  <si>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</si>
  <si>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</si>
  <si>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</si>
  <si>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</si>
  <si>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</si>
  <si>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</si>
  <si>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</si>
  <si>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</si>
  <si>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</si>
  <si>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</si>
  <si>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</si>
  <si>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</si>
  <si>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</si>
  <si>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</si>
  <si>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</si>
  <si>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</si>
  <si>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</si>
  <si>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</si>
  <si>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</si>
  <si>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</si>
  <si>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</si>
  <si>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</si>
  <si>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</si>
  <si>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</si>
  <si>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</si>
  <si>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</si>
  <si>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</si>
  <si>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</si>
  <si>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</si>
  <si>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</si>
  <si>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</si>
  <si>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</si>
  <si>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</si>
  <si>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</si>
  <si>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</si>
  <si>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</si>
  <si>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</si>
  <si>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</si>
  <si>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</si>
  <si>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</si>
  <si>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</si>
  <si>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</si>
  <si>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</si>
  <si>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</si>
  <si>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</si>
  <si>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</si>
  <si>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</si>
  <si>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</si>
  <si>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</si>
  <si>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</si>
  <si>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</si>
  <si>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</si>
  <si>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</si>
  <si>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</si>
  <si>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</si>
  <si>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</si>
  <si>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</si>
  <si>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</si>
  <si>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</si>
  <si>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</si>
  <si>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</si>
  <si>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</si>
  <si>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</si>
  <si>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</si>
  <si>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</si>
  <si>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</si>
  <si>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</si>
  <si>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</si>
  <si>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</si>
  <si>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</si>
  <si>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</si>
  <si>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</si>
  <si>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</si>
  <si>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</si>
  <si>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</si>
  <si>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</si>
  <si>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</si>
  <si>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</si>
  <si>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</si>
  <si>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</si>
  <si>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</si>
  <si>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</si>
  <si>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</si>
  <si>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</si>
  <si>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</si>
  <si>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</si>
  <si>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</si>
  <si>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</si>
  <si>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</si>
  <si>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</si>
  <si>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</si>
  <si>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</si>
  <si>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</si>
  <si>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</si>
  <si>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</si>
  <si>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</si>
  <si>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</si>
  <si>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</si>
  <si>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</si>
  <si>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</si>
  <si>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</si>
  <si>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</si>
  <si>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</si>
  <si>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</si>
  <si>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</si>
  <si>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</si>
  <si>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</si>
  <si>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</si>
  <si>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</si>
  <si>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</si>
  <si>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</si>
  <si>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</si>
  <si>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</si>
  <si>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</si>
  <si>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</si>
  <si>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</si>
  <si>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</si>
  <si>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</si>
  <si>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</si>
  <si>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</si>
  <si>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</si>
  <si>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</si>
  <si>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</si>
  <si>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</si>
  <si>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</si>
  <si>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</si>
  <si>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</si>
  <si>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</si>
  <si>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</si>
  <si>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</si>
  <si>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</si>
  <si>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</si>
  <si>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</si>
  <si>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</si>
  <si>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</si>
  <si>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</si>
  <si>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</si>
  <si>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</si>
  <si>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</si>
  <si>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</si>
  <si>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</si>
  <si>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</si>
  <si>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</si>
  <si>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</si>
  <si>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</si>
  <si>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</si>
  <si>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</si>
  <si>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</si>
  <si>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</si>
  <si>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</si>
  <si>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</si>
  <si>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</si>
  <si>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</si>
  <si>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</si>
  <si>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</si>
  <si>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</si>
  <si>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</si>
  <si>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</si>
  <si>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</si>
  <si>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</si>
  <si>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</si>
  <si>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</si>
  <si>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</si>
  <si>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</si>
  <si>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</si>
  <si>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</si>
  <si>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</si>
  <si>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</si>
  <si>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</si>
  <si>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</si>
  <si>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</si>
  <si>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</si>
  <si>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</si>
  <si>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</si>
  <si>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</si>
  <si>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</si>
  <si>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</si>
  <si>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</si>
  <si>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</si>
  <si>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</si>
  <si>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</si>
  <si>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</si>
  <si>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</si>
  <si>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</si>
  <si>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</si>
  <si>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</si>
  <si>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</si>
  <si>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</si>
  <si>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</si>
  <si>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</si>
  <si>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</si>
  <si>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</si>
  <si>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</si>
  <si>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</si>
  <si>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</si>
  <si>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</si>
  <si>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</si>
  <si>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</si>
  <si>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</si>
  <si>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</si>
  <si>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</si>
  <si>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</si>
  <si>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</si>
  <si>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</si>
  <si>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</si>
  <si>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</si>
  <si>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</si>
  <si>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</si>
  <si>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</si>
  <si>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</si>
  <si>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</si>
  <si>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</si>
  <si>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</si>
  <si>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</si>
  <si>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</si>
  <si>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</si>
  <si>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</si>
  <si>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</si>
  <si>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</si>
  <si>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</si>
  <si>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</si>
  <si>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</si>
  <si>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</si>
  <si>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</si>
  <si>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</si>
  <si>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</si>
  <si>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</si>
  <si>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</si>
  <si>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</si>
  <si>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</si>
  <si>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</si>
  <si>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</si>
  <si>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</si>
  <si>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</si>
  <si>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</si>
  <si>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</si>
  <si>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</si>
  <si>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</si>
  <si>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</si>
  <si>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</si>
  <si>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</si>
  <si>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</si>
  <si>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</si>
  <si>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</si>
  <si>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</si>
  <si>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</si>
  <si>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</si>
  <si>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</si>
  <si>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</si>
  <si>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</si>
  <si>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</si>
  <si>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</si>
  <si>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</si>
  <si>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</si>
  <si>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</si>
  <si>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</si>
  <si>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</si>
  <si>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</si>
  <si>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</si>
  <si>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</si>
  <si>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</si>
  <si>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</si>
  <si>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</si>
  <si>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</si>
  <si>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</si>
  <si>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</si>
  <si>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</si>
  <si>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</si>
  <si>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</si>
  <si>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</si>
  <si>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</si>
  <si>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</si>
  <si>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</si>
  <si>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</si>
  <si>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</si>
  <si>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</si>
  <si>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</si>
  <si>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</si>
  <si>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</si>
  <si>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</si>
  <si>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</si>
  <si>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</si>
  <si>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</si>
  <si>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</si>
  <si>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</si>
  <si>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</si>
  <si>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</si>
  <si>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</si>
  <si>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</si>
  <si>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</si>
  <si>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</si>
  <si>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</si>
  <si>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</si>
  <si>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</si>
  <si>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</si>
  <si>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</si>
  <si>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</si>
  <si>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</si>
  <si>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</si>
  <si>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</si>
  <si>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</si>
  <si>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</si>
  <si>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</si>
  <si>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</si>
  <si>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</si>
  <si>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</si>
  <si>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</si>
  <si>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</si>
  <si>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</si>
  <si>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</si>
  <si>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</si>
  <si>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</si>
  <si>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</si>
  <si>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</si>
  <si>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</si>
  <si>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</si>
  <si>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</si>
  <si>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</si>
  <si>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</si>
  <si>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</si>
  <si>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</si>
  <si>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</si>
  <si>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</si>
  <si>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</si>
  <si>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</si>
  <si>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</si>
  <si>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</si>
  <si>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</si>
  <si>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</si>
  <si>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</si>
  <si>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</si>
  <si>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</si>
  <si>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</si>
  <si>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</si>
  <si>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</si>
  <si>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</si>
  <si>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</si>
  <si>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</si>
  <si>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</si>
  <si>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</si>
  <si>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</si>
  <si>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</si>
  <si>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</si>
  <si>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</si>
  <si>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</si>
  <si>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</si>
  <si>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</si>
  <si>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</si>
  <si>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</si>
  <si>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</si>
  <si>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</si>
  <si>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</si>
  <si>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</si>
  <si>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</si>
  <si>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</si>
  <si>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</si>
  <si>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</si>
  <si>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</si>
  <si>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</si>
  <si>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</si>
  <si>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</si>
  <si>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</si>
  <si>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</si>
  <si>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</si>
  <si>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</si>
  <si>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</si>
  <si>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</si>
  <si>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</si>
  <si>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</si>
  <si>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</si>
  <si>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</si>
  <si>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</si>
  <si>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</si>
  <si>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</si>
  <si>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</si>
  <si>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</si>
  <si>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</si>
  <si>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</si>
  <si>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</si>
  <si>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</si>
  <si>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</si>
  <si>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</si>
  <si>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</si>
  <si>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</si>
  <si>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</si>
  <si>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</si>
  <si>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</si>
  <si>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</si>
  <si>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</si>
  <si>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</si>
  <si>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</si>
  <si>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</si>
  <si>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</si>
  <si>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</si>
  <si>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</si>
  <si>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</si>
  <si>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</si>
  <si>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</si>
  <si>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</si>
  <si>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</si>
  <si>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</si>
  <si>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</si>
  <si>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</si>
  <si>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</si>
  <si>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</si>
  <si>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</si>
  <si>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</si>
  <si>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</si>
  <si>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</si>
  <si>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</si>
  <si>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</si>
  <si>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</si>
  <si>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</si>
  <si>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</si>
  <si>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</si>
  <si>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</si>
  <si>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</si>
  <si>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</si>
  <si>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</si>
  <si>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</si>
  <si>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</si>
  <si>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</si>
  <si>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</si>
  <si>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</si>
  <si>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</si>
  <si>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</si>
  <si>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</si>
  <si>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</si>
  <si>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</si>
  <si>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</si>
  <si>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</si>
  <si>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</si>
  <si>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</si>
  <si>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</si>
  <si>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</si>
  <si>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</si>
  <si>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</si>
  <si>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</si>
  <si>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</si>
  <si>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</si>
  <si>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</si>
  <si>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</si>
  <si>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</si>
  <si>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</si>
  <si>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</si>
  <si>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</si>
  <si>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</si>
  <si>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</si>
  <si>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</si>
  <si>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</si>
  <si>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</si>
  <si>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</si>
  <si>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</si>
  <si>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</si>
  <si>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</si>
  <si>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</si>
  <si>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</si>
  <si>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</si>
  <si>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</si>
  <si>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</si>
  <si>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</si>
  <si>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</si>
  <si>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</si>
  <si>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</si>
  <si>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</si>
  <si>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</si>
  <si>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</si>
  <si>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</si>
  <si>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</si>
  <si>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</si>
  <si>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</si>
  <si>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</si>
  <si>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</si>
  <si>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</si>
  <si>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</si>
  <si>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</si>
  <si>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</si>
  <si>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</si>
  <si>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</si>
  <si>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</si>
  <si>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</si>
  <si>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</si>
  <si>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</si>
  <si>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</si>
  <si>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</si>
  <si>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</si>
  <si>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</si>
  <si>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</si>
  <si>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</si>
  <si>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</si>
  <si>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</si>
  <si>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</si>
  <si>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</si>
  <si>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</si>
  <si>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</si>
  <si>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</si>
  <si>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</si>
  <si>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</si>
  <si>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</si>
  <si>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</si>
  <si>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</si>
  <si>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</si>
  <si>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</si>
  <si>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</si>
  <si>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</si>
  <si>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</si>
  <si>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</si>
  <si>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</si>
  <si>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</si>
  <si>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</si>
  <si>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</si>
  <si>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</si>
  <si>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</si>
  <si>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</si>
  <si>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</si>
  <si>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</si>
  <si>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</si>
  <si>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</si>
  <si>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</si>
  <si>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</si>
  <si>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</si>
  <si>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</si>
  <si>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</si>
  <si>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</si>
  <si>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</si>
  <si>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</si>
  <si>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</si>
  <si>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</si>
  <si>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</si>
  <si>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</si>
  <si>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</si>
  <si>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</si>
  <si>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</si>
  <si>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</si>
  <si>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</si>
  <si>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</si>
  <si>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</si>
  <si>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</si>
  <si>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</si>
  <si>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</si>
  <si>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</si>
  <si>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</si>
  <si>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</si>
  <si>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</si>
  <si>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</si>
  <si>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</si>
  <si>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</si>
  <si>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</si>
  <si>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</si>
  <si>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</si>
  <si>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</si>
  <si>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</si>
  <si>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</si>
  <si>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</si>
  <si>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</si>
  <si>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</si>
  <si>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</si>
  <si>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</si>
  <si>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</si>
  <si>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</si>
  <si>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</si>
  <si>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</si>
  <si>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</si>
  <si>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</si>
  <si>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</si>
  <si>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</si>
  <si>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</si>
  <si>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</si>
  <si>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</si>
  <si>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</si>
  <si>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</si>
  <si>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</si>
  <si>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</si>
  <si>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</si>
  <si>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</si>
  <si>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</si>
  <si>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</si>
  <si>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</si>
  <si>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</si>
  <si>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</si>
  <si>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</si>
  <si>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</si>
  <si>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</si>
  <si>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</si>
  <si>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</si>
  <si>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</si>
  <si>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</si>
  <si>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</si>
  <si>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</si>
  <si>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</si>
  <si>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</si>
  <si>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</si>
  <si>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</si>
  <si>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</si>
  <si>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</si>
  <si>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</si>
  <si>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</si>
  <si>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</si>
  <si>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</si>
  <si>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</si>
  <si>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</si>
  <si>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</si>
  <si>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</si>
  <si>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</si>
  <si>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</si>
  <si>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</si>
  <si>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</si>
  <si>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</si>
  <si>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</si>
  <si>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</si>
  <si>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</si>
  <si>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</si>
  <si>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</si>
  <si>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</si>
  <si>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</si>
  <si>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</si>
  <si>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</si>
  <si>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</si>
  <si>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</si>
  <si>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</si>
  <si>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</si>
  <si>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</si>
  <si>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</si>
  <si>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</si>
  <si>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</si>
  <si>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</si>
  <si>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</si>
  <si>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</si>
  <si>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</si>
  <si>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</si>
  <si>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</si>
  <si>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</si>
  <si>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</si>
  <si>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</si>
  <si>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</si>
  <si>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</si>
  <si>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</si>
  <si>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</si>
  <si>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</si>
  <si>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</si>
  <si>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</si>
  <si>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</si>
  <si>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</si>
  <si>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</si>
  <si>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</si>
  <si>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</si>
  <si>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</si>
  <si>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</si>
  <si>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</si>
  <si>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</si>
  <si>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</si>
  <si>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</si>
  <si>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</si>
  <si>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</si>
  <si>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</si>
  <si>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</si>
  <si>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</si>
  <si>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</si>
  <si>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</si>
  <si>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</si>
  <si>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</si>
  <si>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</si>
  <si>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</si>
  <si>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</si>
  <si>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</si>
  <si>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</si>
  <si>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</si>
  <si>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</si>
  <si>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</si>
  <si>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</si>
  <si>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</si>
  <si>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</si>
  <si>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</si>
  <si>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</si>
  <si>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</si>
  <si>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</si>
  <si>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</si>
  <si>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</si>
  <si>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</si>
  <si>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</si>
  <si>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</si>
  <si>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</si>
  <si>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</si>
  <si>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</si>
  <si>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</si>
  <si>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</si>
  <si>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</si>
  <si>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</si>
  <si>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</si>
  <si>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</si>
  <si>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</si>
  <si>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</si>
  <si>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</si>
  <si>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</si>
  <si>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</si>
  <si>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</si>
  <si>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</si>
  <si>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</si>
  <si>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</si>
  <si>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</si>
  <si>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</si>
  <si>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</si>
  <si>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</si>
  <si>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</si>
  <si>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</si>
  <si>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</si>
  <si>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</si>
  <si>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</si>
  <si>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</si>
  <si>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</si>
  <si>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</si>
  <si>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</si>
  <si>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</si>
  <si>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</si>
  <si>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</si>
  <si>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</si>
  <si>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</si>
  <si>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</si>
  <si>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</si>
  <si>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</si>
  <si>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</si>
  <si>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</si>
  <si>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</si>
  <si>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</si>
  <si>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</si>
  <si>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</si>
  <si>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</si>
  <si>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</si>
  <si>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</si>
  <si>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</si>
  <si>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</si>
  <si>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</si>
  <si>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</si>
  <si>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</si>
  <si>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</si>
  <si>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</si>
  <si>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</si>
  <si>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</si>
  <si>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</si>
  <si>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</si>
  <si>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</si>
  <si>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</si>
  <si>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</si>
  <si>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</si>
  <si>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</si>
  <si>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</si>
  <si>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</si>
  <si>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</si>
  <si>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</si>
  <si>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</si>
  <si>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</si>
  <si>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</si>
  <si>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</si>
  <si>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</si>
  <si>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</si>
  <si>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</si>
  <si>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</si>
  <si>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</si>
  <si>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</si>
  <si>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</si>
  <si>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</si>
  <si>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</si>
  <si>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</si>
  <si>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</si>
  <si>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</si>
  <si>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</si>
  <si>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</si>
  <si>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</si>
  <si>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</si>
  <si>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</si>
  <si>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</si>
  <si>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</si>
  <si>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</si>
  <si>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</si>
  <si>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</si>
  <si>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</si>
  <si>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</si>
  <si>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</si>
  <si>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</si>
  <si>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</si>
  <si>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</si>
  <si>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</si>
  <si>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</si>
  <si>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</si>
  <si>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</si>
  <si>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</si>
  <si>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</si>
  <si>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</si>
  <si>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</si>
  <si>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</si>
  <si>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</si>
  <si>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</si>
  <si>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</si>
  <si>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</si>
  <si>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</si>
  <si>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</si>
  <si>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</si>
  <si>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</si>
  <si>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</si>
  <si>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</si>
  <si>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</si>
  <si>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</si>
  <si>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</si>
  <si>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</si>
  <si>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</si>
  <si>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</si>
  <si>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</si>
  <si>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</si>
  <si>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</si>
  <si>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</si>
  <si>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</si>
  <si>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</si>
  <si>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</si>
  <si>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</si>
  <si>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</si>
  <si>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</si>
  <si>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</si>
  <si>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</si>
  <si>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</si>
  <si>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</si>
  <si>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</si>
  <si>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</si>
  <si>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</si>
  <si>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</si>
  <si>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</si>
  <si>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</si>
  <si>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</si>
  <si>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</si>
  <si>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</si>
  <si>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</si>
  <si>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</si>
  <si>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</si>
  <si>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</si>
  <si>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</si>
  <si>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</si>
  <si>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</si>
  <si>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</si>
  <si>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</si>
  <si>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</si>
  <si>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</si>
  <si>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</si>
  <si>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</si>
  <si>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</si>
  <si>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</si>
  <si>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</si>
  <si>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</si>
  <si>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</si>
  <si>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</si>
  <si>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</si>
  <si>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</si>
  <si>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</si>
  <si>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</si>
  <si>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</si>
  <si>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</si>
  <si>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</si>
  <si>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</si>
  <si>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</si>
  <si>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</si>
  <si>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</si>
  <si>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</si>
  <si>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</si>
  <si>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</si>
  <si>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</si>
  <si>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</si>
  <si>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</si>
  <si>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</si>
  <si>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</si>
  <si>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</si>
  <si>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</si>
  <si>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</si>
  <si>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</si>
  <si>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</si>
  <si>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</si>
  <si>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</si>
  <si>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</si>
  <si>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</si>
  <si>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</si>
  <si>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</si>
  <si>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</si>
  <si>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</si>
  <si>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</si>
  <si>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</si>
  <si>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</si>
  <si>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</si>
  <si>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</si>
  <si>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</si>
  <si>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</si>
  <si>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</si>
  <si>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</si>
  <si>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</si>
  <si>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</si>
  <si>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</si>
  <si>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</si>
  <si>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</si>
  <si>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</si>
  <si>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</si>
  <si>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</si>
  <si>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</si>
  <si>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</si>
  <si>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</si>
  <si>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</si>
  <si>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</si>
  <si>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</si>
  <si>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</si>
  <si>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</si>
  <si>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</si>
  <si>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</si>
  <si>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</si>
  <si>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</si>
  <si>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</si>
  <si>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</si>
  <si>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</si>
  <si>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</si>
  <si>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</si>
  <si>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</si>
  <si>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</si>
  <si>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</si>
  <si>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</si>
  <si>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</si>
  <si>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</si>
  <si>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</si>
  <si>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</si>
  <si>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</si>
  <si>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</si>
  <si>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</si>
  <si>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</si>
  <si>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</si>
  <si>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</si>
  <si>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</si>
  <si>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</si>
  <si>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</si>
  <si>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</si>
  <si>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</si>
  <si>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</si>
  <si>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</si>
  <si>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</si>
  <si>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</si>
  <si>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</si>
  <si>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</si>
  <si>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</si>
  <si>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</si>
  <si>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</si>
  <si>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</si>
  <si>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</si>
  <si>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</si>
  <si>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</si>
  <si>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</si>
  <si>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</si>
  <si>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</si>
  <si>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</si>
  <si>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</si>
  <si>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</si>
  <si>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</si>
  <si>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</si>
  <si>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</si>
  <si>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</si>
  <si>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</si>
  <si>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</si>
  <si>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</si>
  <si>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</si>
  <si>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</si>
  <si>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</si>
  <si>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</si>
  <si>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</si>
  <si>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</si>
  <si>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</si>
  <si>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</si>
  <si>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</si>
  <si>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</si>
  <si>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</si>
  <si>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</si>
  <si>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</si>
  <si>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</si>
  <si>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</si>
  <si>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</si>
  <si>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</si>
  <si>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</si>
  <si>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</si>
  <si>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</si>
  <si>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</si>
  <si>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</si>
  <si>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</si>
  <si>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</si>
  <si>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</si>
  <si>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</si>
  <si>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</si>
  <si>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</si>
  <si>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</si>
  <si>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</si>
  <si>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</si>
  <si>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</si>
  <si>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</si>
  <si>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</si>
  <si>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</si>
  <si>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</si>
  <si>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</si>
  <si>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</si>
  <si>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</si>
  <si>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</si>
  <si>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</si>
  <si>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</si>
  <si>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</si>
  <si>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</si>
  <si>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</si>
  <si>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</si>
  <si>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</si>
  <si>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</si>
  <si>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</si>
  <si>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</si>
  <si>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</si>
  <si>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</si>
  <si>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</si>
  <si>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</si>
  <si>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</si>
  <si>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</si>
  <si>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</si>
  <si>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</si>
  <si>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</si>
  <si>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</si>
  <si>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</si>
  <si>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</si>
  <si>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</si>
  <si>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</si>
  <si>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</si>
  <si>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</si>
  <si>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</si>
  <si>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</si>
  <si>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</si>
  <si>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</si>
  <si>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</si>
  <si>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</si>
  <si>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</si>
  <si>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</si>
  <si>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</si>
  <si>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</si>
  <si>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</si>
  <si>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</si>
  <si>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</si>
  <si>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</si>
  <si>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</si>
  <si>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</si>
  <si>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</si>
  <si>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</si>
  <si>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</si>
  <si>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</si>
  <si>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</si>
  <si>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</si>
  <si>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</si>
  <si>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</si>
  <si>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</si>
  <si>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</si>
  <si>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</si>
  <si>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</si>
  <si>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</si>
  <si>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</si>
  <si>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</si>
  <si>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</si>
  <si>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</si>
  <si>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</si>
  <si>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</si>
  <si>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</si>
  <si>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</si>
  <si>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</si>
  <si>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</si>
  <si>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</si>
  <si>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</si>
  <si>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</si>
  <si>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</si>
  <si>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</si>
  <si>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</si>
  <si>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</si>
  <si>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</si>
  <si>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</si>
  <si>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</si>
  <si>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</si>
  <si>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</si>
  <si>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</si>
  <si>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</si>
  <si>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</si>
  <si>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</si>
  <si>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</si>
  <si>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</si>
  <si>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</si>
  <si>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</si>
  <si>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</si>
  <si>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</si>
  <si>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</si>
  <si>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</si>
  <si>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</si>
  <si>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</si>
  <si>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</si>
  <si>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</si>
  <si>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</si>
  <si>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</si>
  <si>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</si>
  <si>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</si>
  <si>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</si>
  <si>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</si>
  <si>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</si>
  <si>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</si>
  <si>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</si>
  <si>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</si>
  <si>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</si>
  <si>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</si>
  <si>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</si>
  <si>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</si>
  <si>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</si>
  <si>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</si>
  <si>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</si>
  <si>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</si>
  <si>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</si>
  <si>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</si>
  <si>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</si>
  <si>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</si>
  <si>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</si>
  <si>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</si>
  <si>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</si>
  <si>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</si>
  <si>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</si>
  <si>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</si>
  <si>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</si>
  <si>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</si>
  <si>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</si>
  <si>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</si>
  <si>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</si>
  <si>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</si>
  <si>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</si>
  <si>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</si>
  <si>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</si>
  <si>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</si>
  <si>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</si>
  <si>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</si>
  <si>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</si>
  <si>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</si>
  <si>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</si>
  <si>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</si>
  <si>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</si>
  <si>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</si>
  <si>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</si>
  <si>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</si>
  <si>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</si>
  <si>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</si>
  <si>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</si>
  <si>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</si>
  <si>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</si>
  <si>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</si>
  <si>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</si>
  <si>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</si>
  <si>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</si>
  <si>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</si>
  <si>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</si>
  <si>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</si>
  <si>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</si>
  <si>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</si>
  <si>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</si>
  <si>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</si>
  <si>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</si>
  <si>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</si>
  <si>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</si>
  <si>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</si>
  <si>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</si>
  <si>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</si>
  <si>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</si>
  <si>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</si>
  <si>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</si>
  <si>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</si>
  <si>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</si>
  <si>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</si>
  <si>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</si>
  <si>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</si>
  <si>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</si>
  <si>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</si>
  <si>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</si>
  <si>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</si>
  <si>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</si>
  <si>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</si>
  <si>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</si>
  <si>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</si>
  <si>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</si>
  <si>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</si>
  <si>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</si>
  <si>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</si>
  <si>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</si>
  <si>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</si>
  <si>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</si>
  <si>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</si>
  <si>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</si>
  <si>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</si>
  <si>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</si>
  <si>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</si>
  <si>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</si>
  <si>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</si>
  <si>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</si>
  <si>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</si>
  <si>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</si>
  <si>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</si>
  <si>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</si>
  <si>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</si>
  <si>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</si>
  <si>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</si>
  <si>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</si>
  <si>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</si>
  <si>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</si>
  <si>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</si>
  <si>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</si>
  <si>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</si>
  <si>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</si>
  <si>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</si>
  <si>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</si>
  <si>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</si>
  <si>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</si>
  <si>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</si>
  <si>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</si>
  <si>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</si>
  <si>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</si>
  <si>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</si>
  <si>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</si>
  <si>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</si>
  <si>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</si>
  <si>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</si>
  <si>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</si>
  <si>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</si>
  <si>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</si>
  <si>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</si>
  <si>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</si>
  <si>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</si>
  <si>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</si>
  <si>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</si>
  <si>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</si>
  <si>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</si>
  <si>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</si>
  <si>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</si>
  <si>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</si>
  <si>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</si>
  <si>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</si>
  <si>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</si>
  <si>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</si>
  <si>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</si>
  <si>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</si>
  <si>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</si>
  <si>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</si>
  <si>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</si>
  <si>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</si>
  <si>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</si>
  <si>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</si>
  <si>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</si>
  <si>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</si>
  <si>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</si>
  <si>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</si>
  <si>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</si>
  <si>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</si>
  <si>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</si>
  <si>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</si>
  <si>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</si>
  <si>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</si>
  <si>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</si>
  <si>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</si>
  <si>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</si>
  <si>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</si>
  <si>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</si>
  <si>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</si>
  <si>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</si>
  <si>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</si>
  <si>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</si>
  <si>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</si>
  <si>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</si>
  <si>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</si>
  <si>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</si>
  <si>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</si>
  <si>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</si>
  <si>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</si>
  <si>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</si>
  <si>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</si>
  <si>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</si>
  <si>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</si>
  <si>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</si>
  <si>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</si>
  <si>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</si>
  <si>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</si>
  <si>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</si>
  <si>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</si>
  <si>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</si>
  <si>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</si>
  <si>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</si>
  <si>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</si>
  <si>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</si>
  <si>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</si>
  <si>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</si>
  <si>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</si>
  <si>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</si>
  <si>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</si>
  <si>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</si>
  <si>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</si>
  <si>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</si>
  <si>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</si>
  <si>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</si>
  <si>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</si>
  <si>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</si>
  <si>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</si>
  <si>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</si>
  <si>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</si>
  <si>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</si>
  <si>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</si>
  <si>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</si>
  <si>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</si>
  <si>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</si>
  <si>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</si>
  <si>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</si>
  <si>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</si>
  <si>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</si>
  <si>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</si>
  <si>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</si>
  <si>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</si>
  <si>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</si>
  <si>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</si>
  <si>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</si>
  <si>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</si>
  <si>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</si>
  <si>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</si>
  <si>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</si>
  <si>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</si>
  <si>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</si>
  <si>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</si>
  <si>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</si>
  <si>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</si>
  <si>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</si>
  <si>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</si>
  <si>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</si>
  <si>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</si>
  <si>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</si>
  <si>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</si>
  <si>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</si>
  <si>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</si>
  <si>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</si>
  <si>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</si>
  <si>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</si>
  <si>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</si>
  <si>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</si>
  <si>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</si>
  <si>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</si>
  <si>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</si>
  <si>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</si>
  <si>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</si>
  <si>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</si>
  <si>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</si>
  <si>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</si>
  <si>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</si>
  <si>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</si>
  <si>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</si>
  <si>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</si>
  <si>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</si>
  <si>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</si>
  <si>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</si>
  <si>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</si>
  <si>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</si>
  <si>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</si>
  <si>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</si>
  <si>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</si>
  <si>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</si>
  <si>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</si>
  <si>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</si>
  <si>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</si>
  <si>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</si>
  <si>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</si>
  <si>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</si>
  <si>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</si>
  <si>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</si>
  <si>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</si>
  <si>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</si>
  <si>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</si>
  <si>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</si>
  <si>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</si>
  <si>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</si>
  <si>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</si>
  <si>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</si>
  <si>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</si>
  <si>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</si>
  <si>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</si>
  <si>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</si>
  <si>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</si>
  <si>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</si>
  <si>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</si>
  <si>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</si>
  <si>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</si>
  <si>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</si>
  <si>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</si>
  <si>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</si>
  <si>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</si>
  <si>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</si>
  <si>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</si>
  <si>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</si>
  <si>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</si>
  <si>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</si>
  <si>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</si>
  <si>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</si>
  <si>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</si>
  <si>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</si>
  <si>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</si>
  <si>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</si>
  <si>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</si>
  <si>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</si>
  <si>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</si>
  <si>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</si>
  <si>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</si>
  <si>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</si>
  <si>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</si>
  <si>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</si>
  <si>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</si>
  <si>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</si>
  <si>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</si>
  <si>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</si>
  <si>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</si>
  <si>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</si>
  <si>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</si>
  <si>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</si>
  <si>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</si>
  <si>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</si>
  <si>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</si>
  <si>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</si>
  <si>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</si>
  <si>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</si>
  <si>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</si>
  <si>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</si>
  <si>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</si>
  <si>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</si>
  <si>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</si>
  <si>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</si>
  <si>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</si>
  <si>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</si>
  <si>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</si>
  <si>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</si>
  <si>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</si>
  <si>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</si>
  <si>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</si>
  <si>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</si>
  <si>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</si>
  <si>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</si>
  <si>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</si>
  <si>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</si>
  <si>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</si>
  <si>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</si>
  <si>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</si>
  <si>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</si>
  <si>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</si>
  <si>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</si>
  <si>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</si>
  <si>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</si>
  <si>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</si>
  <si>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</si>
  <si>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</si>
  <si>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</si>
  <si>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</si>
  <si>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</si>
  <si>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</si>
  <si>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</si>
  <si>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</si>
  <si>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</si>
  <si>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</si>
  <si>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</si>
  <si>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</si>
  <si>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</si>
  <si>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</si>
  <si>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</si>
  <si>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</si>
  <si>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</si>
  <si>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</si>
  <si>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</si>
  <si>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</si>
  <si>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</si>
  <si>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</si>
  <si>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</si>
  <si>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</si>
  <si>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</si>
  <si>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</si>
  <si>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</si>
  <si>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</si>
  <si>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</si>
  <si>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</si>
  <si>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</si>
  <si>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</si>
  <si>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</si>
  <si>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</si>
  <si>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</si>
  <si>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</si>
  <si>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</si>
  <si>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</si>
  <si>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</si>
  <si>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</si>
  <si>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</si>
  <si>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</si>
  <si>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</si>
  <si>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</si>
  <si>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</si>
  <si>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</si>
  <si>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</si>
  <si>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</si>
  <si>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</si>
  <si>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</si>
  <si>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</si>
  <si>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</si>
  <si>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</si>
  <si>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</si>
  <si>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</si>
  <si>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</si>
  <si>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</si>
  <si>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</si>
  <si>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</si>
  <si>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</si>
  <si>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</si>
  <si>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</si>
  <si>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</si>
  <si>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</si>
  <si>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</si>
  <si>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</si>
  <si>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</si>
  <si>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</si>
  <si>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</si>
  <si>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</si>
  <si>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</si>
  <si>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</si>
  <si>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</si>
  <si>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</si>
  <si>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</si>
  <si>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</si>
  <si>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</si>
  <si>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</si>
  <si>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</si>
  <si>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</si>
  <si>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</si>
  <si>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</si>
  <si>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</si>
  <si>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</si>
  <si>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</si>
  <si>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</si>
  <si>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</si>
  <si>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</si>
  <si>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</si>
  <si>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</si>
  <si>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</si>
  <si>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</si>
  <si>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</si>
  <si>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</si>
  <si>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</si>
  <si>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</si>
  <si>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</si>
  <si>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</si>
  <si>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</si>
  <si>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</si>
  <si>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</si>
  <si>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</si>
  <si>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</si>
  <si>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</si>
  <si>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</si>
  <si>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</si>
  <si>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</si>
  <si>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</si>
  <si>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</si>
  <si>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</si>
  <si>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</si>
  <si>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</si>
  <si>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</si>
  <si>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</si>
  <si>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</si>
  <si>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</si>
  <si>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</si>
  <si>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</si>
  <si>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</si>
  <si>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</si>
  <si>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</si>
  <si>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</si>
  <si>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</si>
  <si>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</si>
  <si>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</si>
  <si>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</si>
  <si>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</si>
  <si>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</si>
  <si>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</si>
  <si>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</si>
  <si>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</si>
  <si>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</si>
  <si>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</si>
  <si>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</si>
  <si>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</si>
  <si>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</si>
  <si>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</si>
  <si>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</si>
  <si>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</si>
  <si>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</si>
  <si>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</si>
  <si>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</si>
  <si>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</si>
  <si>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</si>
  <si>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</si>
  <si>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</si>
  <si>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</si>
  <si>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</si>
  <si>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</si>
  <si>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</si>
  <si>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</si>
  <si>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</si>
  <si>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</si>
  <si>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</si>
  <si>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</si>
  <si>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</si>
  <si>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</si>
  <si>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</si>
  <si>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</si>
  <si>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</si>
  <si>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</si>
  <si>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</si>
  <si>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</si>
  <si>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</si>
  <si>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</si>
  <si>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</si>
  <si>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</si>
  <si>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</si>
  <si>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</si>
  <si>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</si>
  <si>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</si>
  <si>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</si>
  <si>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</si>
  <si>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</si>
  <si>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</si>
  <si>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</si>
  <si>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</si>
  <si>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</si>
  <si>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</si>
  <si>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</si>
  <si>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</si>
  <si>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</si>
  <si>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</si>
  <si>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</si>
  <si>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</si>
  <si>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</si>
  <si>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</si>
  <si>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</si>
  <si>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</si>
  <si>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</si>
  <si>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</si>
  <si>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</si>
  <si>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</si>
  <si>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</si>
  <si>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</si>
  <si>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</si>
  <si>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</si>
  <si>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</si>
  <si>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</si>
  <si>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</si>
  <si>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</si>
  <si>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</si>
  <si>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</si>
  <si>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</si>
  <si>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</si>
  <si>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</si>
  <si>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</si>
  <si>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</si>
  <si>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</si>
  <si>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</si>
  <si>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</si>
  <si>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</si>
  <si>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</si>
  <si>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</si>
  <si>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</si>
  <si>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</si>
  <si>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</si>
  <si>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</si>
  <si>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</si>
  <si>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</si>
  <si>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</si>
  <si>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</si>
  <si>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</si>
  <si>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</si>
  <si>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</si>
  <si>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</si>
  <si>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</si>
  <si>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</si>
  <si>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</si>
  <si>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</si>
  <si>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</si>
  <si>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</si>
  <si>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</si>
  <si>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</si>
  <si>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</si>
  <si>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</si>
  <si>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</si>
  <si>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</si>
  <si>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</si>
  <si>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</si>
  <si>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</si>
  <si>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</si>
  <si>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</si>
  <si>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</si>
  <si>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</si>
  <si>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</si>
  <si>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</si>
  <si>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</si>
  <si>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</si>
  <si>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</si>
  <si>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</si>
  <si>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</si>
  <si>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</si>
  <si>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</si>
  <si>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</si>
  <si>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</si>
  <si>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</si>
  <si>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</si>
  <si>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</si>
  <si>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</si>
  <si>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</si>
  <si>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</si>
  <si>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</si>
  <si>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</si>
  <si>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</si>
  <si>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</si>
  <si>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</si>
  <si>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</si>
  <si>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</si>
  <si>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</si>
  <si>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</si>
  <si>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</si>
  <si>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</si>
  <si>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</si>
  <si>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</si>
  <si>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</si>
  <si>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</si>
  <si>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</si>
  <si>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</si>
  <si>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</si>
  <si>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</si>
  <si>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</si>
  <si>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</si>
  <si>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</si>
  <si>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</si>
  <si>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</si>
  <si>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</si>
  <si>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</si>
  <si>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</si>
  <si>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</si>
  <si>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</si>
  <si>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</si>
  <si>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</si>
  <si>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</si>
  <si>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</si>
  <si>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</si>
  <si>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</si>
  <si>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</si>
  <si>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</si>
  <si>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</si>
  <si>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</si>
  <si>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</si>
  <si>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</si>
  <si>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</si>
  <si>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</si>
  <si>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</si>
  <si>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</si>
  <si>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</si>
  <si>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</si>
  <si>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</si>
  <si>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</si>
  <si>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</si>
  <si>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</si>
  <si>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</si>
  <si>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</si>
  <si>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</si>
  <si>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</si>
  <si>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</si>
  <si>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</si>
  <si>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</si>
  <si>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</si>
  <si>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</si>
  <si>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</si>
  <si>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</si>
  <si>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</si>
  <si>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</si>
  <si>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</si>
  <si>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</si>
  <si>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</si>
  <si>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</si>
  <si>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</si>
  <si>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</si>
  <si>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</si>
  <si>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</si>
  <si>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</si>
  <si>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</si>
  <si>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</si>
  <si>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</si>
  <si>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</si>
  <si>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</si>
  <si>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</si>
  <si>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</si>
  <si>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</si>
  <si>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</si>
  <si>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</si>
  <si>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</si>
  <si>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</si>
  <si>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</si>
  <si>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</si>
  <si>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</si>
  <si>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</si>
  <si>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</si>
  <si>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</si>
  <si>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</si>
  <si>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</si>
  <si>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</si>
  <si>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</si>
  <si>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</si>
  <si>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</si>
  <si>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</si>
  <si>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</si>
  <si>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</si>
  <si>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</si>
  <si>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</si>
  <si>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</si>
  <si>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</si>
  <si>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</si>
  <si>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</si>
  <si>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</si>
  <si>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</si>
  <si>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</si>
  <si>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</si>
  <si>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</si>
  <si>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</si>
  <si>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</si>
  <si>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</si>
  <si>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</si>
  <si>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</si>
  <si>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</si>
  <si>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</si>
  <si>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</si>
  <si>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</si>
  <si>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</si>
  <si>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</si>
  <si>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</si>
  <si>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</si>
  <si>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</si>
  <si>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</si>
  <si>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</si>
  <si>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</si>
  <si>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</si>
  <si>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</si>
  <si>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</si>
  <si>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</si>
  <si>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</si>
  <si>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</si>
  <si>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</si>
  <si>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</si>
  <si>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</si>
  <si>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</si>
  <si>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</si>
  <si>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</si>
  <si>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</si>
  <si>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</si>
  <si>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</si>
  <si>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</si>
  <si>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</si>
  <si>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</si>
  <si>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</si>
  <si>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</si>
  <si>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</si>
  <si>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</si>
  <si>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</si>
  <si>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</si>
  <si>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</si>
  <si>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</si>
  <si>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</si>
  <si>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</si>
  <si>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</si>
  <si>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</si>
  <si>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</si>
  <si>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</si>
  <si>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</si>
  <si>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</si>
  <si>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</si>
  <si>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</si>
  <si>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</si>
  <si>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</si>
  <si>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</si>
  <si>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</si>
  <si>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</si>
  <si>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</si>
  <si>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</si>
  <si>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</si>
  <si>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</si>
  <si>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</si>
  <si>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</si>
  <si>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</si>
  <si>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</si>
  <si>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</si>
  <si>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</si>
  <si>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</si>
  <si>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</si>
  <si>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</si>
  <si>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</si>
  <si>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</si>
  <si>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</si>
  <si>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</si>
  <si>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</si>
  <si>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</si>
  <si>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</si>
  <si>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</si>
  <si>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</si>
  <si>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</si>
  <si>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</si>
  <si>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</si>
  <si>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</si>
  <si>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</si>
  <si>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</si>
  <si>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</si>
  <si>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</si>
  <si>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</si>
  <si>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</si>
  <si>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</si>
  <si>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</si>
  <si>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</si>
  <si>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</si>
  <si>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</si>
  <si>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</si>
  <si>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</si>
  <si>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</si>
  <si>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</si>
  <si>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</si>
  <si>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</si>
  <si>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</si>
  <si>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</si>
  <si>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</si>
  <si>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</si>
  <si>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</si>
  <si>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</si>
  <si>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</si>
  <si>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</si>
  <si>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</si>
  <si>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</si>
  <si>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</si>
  <si>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</si>
  <si>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</si>
  <si>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</si>
  <si>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</si>
  <si>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</si>
  <si>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</si>
  <si>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</si>
  <si>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</si>
  <si>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</si>
  <si>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</si>
  <si>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</si>
  <si>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</si>
  <si>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</si>
  <si>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</si>
  <si>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</si>
  <si>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</si>
  <si>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</si>
  <si>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</si>
  <si>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</si>
  <si>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</si>
  <si>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</si>
  <si>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</si>
  <si>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</si>
  <si>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</si>
  <si>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</si>
  <si>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</si>
  <si>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</si>
  <si>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</si>
  <si>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</si>
  <si>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</si>
  <si>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</si>
  <si>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</si>
  <si>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</si>
  <si>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</si>
  <si>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</si>
  <si>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</si>
  <si>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</si>
  <si>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</si>
  <si>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</si>
  <si>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</si>
  <si>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</si>
  <si>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</si>
  <si>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</si>
  <si>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</si>
  <si>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</si>
  <si>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</si>
  <si>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</si>
  <si>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</si>
  <si>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</si>
  <si>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</si>
  <si>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</si>
  <si>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</si>
  <si>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</si>
  <si>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</si>
  <si>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</si>
  <si>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</si>
  <si>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</si>
  <si>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</si>
  <si>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</si>
  <si>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</si>
  <si>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</si>
  <si>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</si>
  <si>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</si>
  <si>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</si>
  <si>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</si>
  <si>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</si>
  <si>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</si>
  <si>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</si>
  <si>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</si>
  <si>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</si>
  <si>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</si>
  <si>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</si>
  <si>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</si>
  <si>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</si>
  <si>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</si>
  <si>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</si>
  <si>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</si>
  <si>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</si>
  <si>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</si>
  <si>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</si>
  <si>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</si>
  <si>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</si>
  <si>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</si>
  <si>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</si>
  <si>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</si>
  <si>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</si>
  <si>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</si>
  <si>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</si>
  <si>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</si>
  <si>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</si>
  <si>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</si>
  <si>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</si>
  <si>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</si>
  <si>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</si>
  <si>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</si>
  <si>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</si>
  <si>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</si>
  <si>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</si>
  <si>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</si>
  <si>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</si>
  <si>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</si>
  <si>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</si>
  <si>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</si>
  <si>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</si>
  <si>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</si>
  <si>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</si>
  <si>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</si>
  <si>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</si>
  <si>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</si>
  <si>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</si>
  <si>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</si>
  <si>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</si>
  <si>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</si>
  <si>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</si>
  <si>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</si>
  <si>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</si>
  <si>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</si>
  <si>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</si>
  <si>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</si>
  <si>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</si>
  <si>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</si>
  <si>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</si>
  <si>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</si>
  <si>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</si>
  <si>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</si>
  <si>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</si>
  <si>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</si>
  <si>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</si>
  <si>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</si>
  <si>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</si>
  <si>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</si>
  <si>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</si>
  <si>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</si>
  <si>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</si>
  <si>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</si>
  <si>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</si>
  <si>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</si>
  <si>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</si>
  <si>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</si>
  <si>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</si>
  <si>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</si>
  <si>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</si>
  <si>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</si>
  <si>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</si>
  <si>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</si>
  <si>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</si>
  <si>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</si>
  <si>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</si>
  <si>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</si>
  <si>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</si>
  <si>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</si>
  <si>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</si>
  <si>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</si>
  <si>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</si>
  <si>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</si>
  <si>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</si>
  <si>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</si>
  <si>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</si>
  <si>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</si>
  <si>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</si>
  <si>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</si>
  <si>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</si>
  <si>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</si>
  <si>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</si>
  <si>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</si>
  <si>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</si>
  <si>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</si>
  <si>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</si>
  <si>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</si>
  <si>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</si>
  <si>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</si>
  <si>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</si>
  <si>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</si>
  <si>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</si>
  <si>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</si>
  <si>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</si>
  <si>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</si>
  <si>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</si>
  <si>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</si>
  <si>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</si>
  <si>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</si>
  <si>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</si>
  <si>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</si>
  <si>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</si>
  <si>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</si>
  <si>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</si>
  <si>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</si>
  <si>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</si>
  <si>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</si>
  <si>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</si>
  <si>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</si>
  <si>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</si>
  <si>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</si>
  <si>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</si>
  <si>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</si>
  <si>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</si>
  <si>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</si>
  <si>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</si>
  <si>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</si>
  <si>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</si>
  <si>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</si>
  <si>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</si>
  <si>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</si>
  <si>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</si>
  <si>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</si>
  <si>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</si>
  <si>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</si>
  <si>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</si>
  <si>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</si>
  <si>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</si>
  <si>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</si>
  <si>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</si>
  <si>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</si>
  <si>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</si>
  <si>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</si>
  <si>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</si>
  <si>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</si>
  <si>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</si>
  <si>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</si>
  <si>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</si>
  <si>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</si>
  <si>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</si>
  <si>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</si>
  <si>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</si>
  <si>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</si>
  <si>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</si>
  <si>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</si>
  <si>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</si>
  <si>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</si>
  <si>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</si>
  <si>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</si>
  <si>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</si>
  <si>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</si>
  <si>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</si>
  <si>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</si>
  <si>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</si>
  <si>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</si>
  <si>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</si>
  <si>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</si>
  <si>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</si>
  <si>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</si>
  <si>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</si>
  <si>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</si>
  <si>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</si>
  <si>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</si>
  <si>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</si>
  <si>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</si>
  <si>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</si>
  <si>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</si>
  <si>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</si>
  <si>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</si>
  <si>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</si>
  <si>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</si>
  <si>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</si>
  <si>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</si>
  <si>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</si>
  <si>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</si>
  <si>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</si>
  <si>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</si>
  <si>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</si>
  <si>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</si>
  <si>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</si>
  <si>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</si>
  <si>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</si>
  <si>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</si>
  <si>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</si>
  <si>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</si>
  <si>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</si>
  <si>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</si>
  <si>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</si>
  <si>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</si>
  <si>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</si>
  <si>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</si>
  <si>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</si>
  <si>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</si>
  <si>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</si>
  <si>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</si>
  <si>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</si>
  <si>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</si>
  <si>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</si>
  <si>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</si>
  <si>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</si>
  <si>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</si>
  <si>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</si>
  <si>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</si>
  <si>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</si>
  <si>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</si>
  <si>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</si>
  <si>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</si>
  <si>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</si>
  <si>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</si>
  <si>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</si>
  <si>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</si>
  <si>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</si>
  <si>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</si>
  <si>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</si>
  <si>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</si>
  <si>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</si>
  <si>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</si>
  <si>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</si>
  <si>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</si>
  <si>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</si>
  <si>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</si>
  <si>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</si>
  <si>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</si>
  <si>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</si>
  <si>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</si>
  <si>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</si>
  <si>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</si>
  <si>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</si>
  <si>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</si>
  <si>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</si>
  <si>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</si>
  <si>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</si>
  <si>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</si>
  <si>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</si>
  <si>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</si>
  <si>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</si>
  <si>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</si>
  <si>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</si>
  <si>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</si>
  <si>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</si>
  <si>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</si>
  <si>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</si>
  <si>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</si>
  <si>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</si>
  <si>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</si>
  <si>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</si>
  <si>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</si>
  <si>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</si>
  <si>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</si>
  <si>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</si>
  <si>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</si>
  <si>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</si>
  <si>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</si>
  <si>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</si>
  <si>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</si>
  <si>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</si>
  <si>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</si>
  <si>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</si>
  <si>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</si>
  <si>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</si>
  <si>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</si>
  <si>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</si>
  <si>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</si>
  <si>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</si>
  <si>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</si>
  <si>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</si>
  <si>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</si>
  <si>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</si>
  <si>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</si>
  <si>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</si>
  <si>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</si>
  <si>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</si>
  <si>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</si>
  <si>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</si>
  <si>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</si>
  <si>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</si>
  <si>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</si>
  <si>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</si>
  <si>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</si>
  <si>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</si>
  <si>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</si>
  <si>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</si>
  <si>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</si>
  <si>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</si>
  <si>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</si>
  <si>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</si>
  <si>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</si>
  <si>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</si>
  <si>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</si>
  <si>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</si>
  <si>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</si>
  <si>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</si>
  <si>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</si>
  <si>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</si>
  <si>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</si>
  <si>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</si>
  <si>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</si>
  <si>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</si>
  <si>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</si>
  <si>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</si>
  <si>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</si>
  <si>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</si>
  <si>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</si>
  <si>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</si>
  <si>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</si>
  <si>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</si>
  <si>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</si>
  <si>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</si>
  <si>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</si>
  <si>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</si>
  <si>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</si>
  <si>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</si>
  <si>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</si>
  <si>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</si>
  <si>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</si>
  <si>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</si>
  <si>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</si>
  <si>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</si>
  <si>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</si>
  <si>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</si>
  <si>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</si>
  <si>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</si>
  <si>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</si>
  <si>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</si>
  <si>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</si>
  <si>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</si>
  <si>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</si>
  <si>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</si>
  <si>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</si>
  <si>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</si>
  <si>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</si>
  <si>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</si>
  <si>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</si>
  <si>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</si>
  <si>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</si>
  <si>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</si>
  <si>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</si>
  <si>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</si>
  <si>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</si>
  <si>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</si>
  <si>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</si>
  <si>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</si>
  <si>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</si>
  <si>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</si>
  <si>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</si>
  <si>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</si>
  <si>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</si>
  <si>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</si>
  <si>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</si>
  <si>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</si>
  <si>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</si>
  <si>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</si>
  <si>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</si>
  <si>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</si>
  <si>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</si>
  <si>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</si>
  <si>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</si>
  <si>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</si>
  <si>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</si>
  <si>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</si>
  <si>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</si>
  <si>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</si>
  <si>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</si>
  <si>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</si>
  <si>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</si>
  <si>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</si>
  <si>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</si>
  <si>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</si>
  <si>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</si>
  <si>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</si>
  <si>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</si>
  <si>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</si>
  <si>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</si>
  <si>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</si>
  <si>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</si>
  <si>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</si>
  <si>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</si>
  <si>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</si>
  <si>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</si>
  <si>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</si>
  <si>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</si>
  <si>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</si>
  <si>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</si>
  <si>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</si>
  <si>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</si>
  <si>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</si>
  <si>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</si>
  <si>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</si>
  <si>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</si>
  <si>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</si>
  <si>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</si>
  <si>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</si>
  <si>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</si>
  <si>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</si>
  <si>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</si>
  <si>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</si>
  <si>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</si>
  <si>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</si>
  <si>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</si>
  <si>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</si>
  <si>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</si>
  <si>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</si>
  <si>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</si>
  <si>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</si>
  <si>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</si>
  <si>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</si>
  <si>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</si>
  <si>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</si>
  <si>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</si>
  <si>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</si>
  <si>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</si>
  <si>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</si>
  <si>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</si>
  <si>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</si>
  <si>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</si>
  <si>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</si>
  <si>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</si>
  <si>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</si>
  <si>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</si>
  <si>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</si>
  <si>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</si>
  <si>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</si>
  <si>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</si>
  <si>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</si>
  <si>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</si>
  <si>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</si>
  <si>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</si>
  <si>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</si>
  <si>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</si>
  <si>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</si>
  <si>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</si>
  <si>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</si>
  <si>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</si>
  <si>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</si>
  <si>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</si>
  <si>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</si>
  <si>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</si>
  <si>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</si>
  <si>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</si>
  <si>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</si>
  <si>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</si>
  <si>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</si>
  <si>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</si>
  <si>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</si>
  <si>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</si>
  <si>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</si>
  <si>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</si>
  <si>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</si>
  <si>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</si>
  <si>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</si>
  <si>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</si>
  <si>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</si>
  <si>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</si>
  <si>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</si>
  <si>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</si>
  <si>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</si>
  <si>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</si>
  <si>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</si>
  <si>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</si>
  <si>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</si>
  <si>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</si>
  <si>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</si>
  <si>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</si>
  <si>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</si>
  <si>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</si>
  <si>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</si>
  <si>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</si>
  <si>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</si>
  <si>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</si>
  <si>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</si>
  <si>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</si>
  <si>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</si>
  <si>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</si>
  <si>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</si>
  <si>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</si>
  <si>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</si>
  <si>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</si>
  <si>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</si>
  <si>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</si>
  <si>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</si>
  <si>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</si>
  <si>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</si>
  <si>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</si>
  <si>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</si>
  <si>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</si>
  <si>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</si>
  <si>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</si>
  <si>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</si>
  <si>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</si>
  <si>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</si>
  <si>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</si>
  <si>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</si>
  <si>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</si>
  <si>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</si>
  <si>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</si>
  <si>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</si>
  <si>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</si>
  <si>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</si>
  <si>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</si>
  <si>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</si>
  <si>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</si>
  <si>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</si>
  <si>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</si>
  <si>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</si>
  <si>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</si>
  <si>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</si>
  <si>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</si>
  <si>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</si>
  <si>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</si>
  <si>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</si>
  <si>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</si>
  <si>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</si>
  <si>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</si>
  <si>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</si>
  <si>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</si>
  <si>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</si>
  <si>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</si>
  <si>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</si>
  <si>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</si>
  <si>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</si>
  <si>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</si>
  <si>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</si>
  <si>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</si>
  <si>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</si>
  <si>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</si>
  <si>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</si>
  <si>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</si>
  <si>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</si>
  <si>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</si>
  <si>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</si>
  <si>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</si>
  <si>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</si>
  <si>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</si>
  <si>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</si>
  <si>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</si>
  <si>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</si>
  <si>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</si>
  <si>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</si>
  <si>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</si>
  <si>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</si>
  <si>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</si>
  <si>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</si>
  <si>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</si>
  <si>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</si>
  <si>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</si>
  <si>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</si>
  <si>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</si>
  <si>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</si>
  <si>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</si>
  <si>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</si>
  <si>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</si>
  <si>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</si>
  <si>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</si>
  <si>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</si>
  <si>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</si>
  <si>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</si>
  <si>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</si>
  <si>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</si>
  <si>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</si>
  <si>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</si>
  <si>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</si>
  <si>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</si>
  <si>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</si>
  <si>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</si>
  <si>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</si>
  <si>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</si>
  <si>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</si>
  <si>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</si>
  <si>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</si>
  <si>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</si>
  <si>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</si>
  <si>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</si>
  <si>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</si>
  <si>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</si>
  <si>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</si>
  <si>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</si>
  <si>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</si>
  <si>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</si>
  <si>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</si>
  <si>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</si>
  <si>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</si>
  <si>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</si>
  <si>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</si>
  <si>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</si>
  <si>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</si>
  <si>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</si>
  <si>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</si>
  <si>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</si>
  <si>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</si>
  <si>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</si>
  <si>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</si>
  <si>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</si>
  <si>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</si>
  <si>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</si>
  <si>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</si>
  <si>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</si>
  <si>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</si>
  <si>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</si>
  <si>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</si>
  <si>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</si>
  <si>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</si>
  <si>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</si>
  <si>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</si>
  <si>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</si>
  <si>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</si>
  <si>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</si>
  <si>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</si>
  <si>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</si>
  <si>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</si>
  <si>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</si>
  <si>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</si>
  <si>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</si>
  <si>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</si>
  <si>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</si>
  <si>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</si>
  <si>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</si>
  <si>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</si>
  <si>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</si>
  <si>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</si>
  <si>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</si>
  <si>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</si>
  <si>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</si>
  <si>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</si>
  <si>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</si>
  <si>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</si>
  <si>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</si>
  <si>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</si>
  <si>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</si>
  <si>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</si>
  <si>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</si>
  <si>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</si>
  <si>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</si>
  <si>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</si>
  <si>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</si>
  <si>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</si>
  <si>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</si>
  <si>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</si>
  <si>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</si>
  <si>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</si>
  <si>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</si>
  <si>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</si>
  <si>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</si>
  <si>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</si>
  <si>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</si>
  <si>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</si>
  <si>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</si>
  <si>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</si>
  <si>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</si>
  <si>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</si>
  <si>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</si>
  <si>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</si>
  <si>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</si>
  <si>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</si>
  <si>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</si>
  <si>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</si>
  <si>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</si>
  <si>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</si>
  <si>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</si>
  <si>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</si>
  <si>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</si>
  <si>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</si>
  <si>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</si>
  <si>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</si>
  <si>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</si>
  <si>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</si>
  <si>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</si>
  <si>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</si>
  <si>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</si>
  <si>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</si>
  <si>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</si>
  <si>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</si>
  <si>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</si>
  <si>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</si>
  <si>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</si>
  <si>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</si>
  <si>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</si>
  <si>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</si>
  <si>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</si>
  <si>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</si>
  <si>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</si>
  <si>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</si>
  <si>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</si>
  <si>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</si>
  <si>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</si>
  <si>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</si>
  <si>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</si>
  <si>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</si>
  <si>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</si>
  <si>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</si>
  <si>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</si>
  <si>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</si>
  <si>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</si>
  <si>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</si>
  <si>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</si>
  <si>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</si>
  <si>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</si>
  <si>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</si>
  <si>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</si>
  <si>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</si>
  <si>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</si>
  <si>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</si>
  <si>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</si>
  <si>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</si>
  <si>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</si>
  <si>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</si>
  <si>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</si>
  <si>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</si>
  <si>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</si>
  <si>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</si>
  <si>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</si>
  <si>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</si>
  <si>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</si>
  <si>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</si>
  <si>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</si>
  <si>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</si>
  <si>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</si>
  <si>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</si>
  <si>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</si>
  <si>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</si>
  <si>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</si>
  <si>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</si>
  <si>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</si>
  <si>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</si>
  <si>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</si>
  <si>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</si>
  <si>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</si>
  <si>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</si>
  <si>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</si>
  <si>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</si>
  <si>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</si>
  <si>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</si>
  <si>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</si>
  <si>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</si>
  <si>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</si>
  <si>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</si>
  <si>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</si>
  <si>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</si>
  <si>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</si>
  <si>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</si>
  <si>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</si>
  <si>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</si>
  <si>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</si>
  <si>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</si>
  <si>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</si>
  <si>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</si>
  <si>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</si>
  <si>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</si>
  <si>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</si>
  <si>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</si>
  <si>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</si>
  <si>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</si>
  <si>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</si>
  <si>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</si>
  <si>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</si>
  <si>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</si>
  <si>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</si>
  <si>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</si>
  <si>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</si>
  <si>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</si>
  <si>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</si>
  <si>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</si>
  <si>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</si>
  <si>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</si>
  <si>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</si>
  <si>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</si>
  <si>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</si>
  <si>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</si>
  <si>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</si>
  <si>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</si>
  <si>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</si>
  <si>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</si>
  <si>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</si>
  <si>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</si>
  <si>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</si>
  <si>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</si>
  <si>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</si>
  <si>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</si>
  <si>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</si>
  <si>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</si>
  <si>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</si>
  <si>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</si>
  <si>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</si>
  <si>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</si>
  <si>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</si>
  <si>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</si>
  <si>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</si>
  <si>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</si>
  <si>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</si>
  <si>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</si>
  <si>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</si>
  <si>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</si>
  <si>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</si>
  <si>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</si>
  <si>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</si>
  <si>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</si>
  <si>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</si>
  <si>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</si>
  <si>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</si>
  <si>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</si>
  <si>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</si>
  <si>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</si>
  <si>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</si>
  <si>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</si>
  <si>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</si>
  <si>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</si>
  <si>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</si>
  <si>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</si>
  <si>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</si>
  <si>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</si>
  <si>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</si>
  <si>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</si>
  <si>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</si>
  <si>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</si>
  <si>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</si>
  <si>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</si>
  <si>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</si>
  <si>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</si>
  <si>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</si>
  <si>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</si>
  <si>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</si>
  <si>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</si>
  <si>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</si>
  <si>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</si>
  <si>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</si>
  <si>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</si>
  <si>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</si>
  <si>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</si>
  <si>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</si>
  <si>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</si>
  <si>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</si>
  <si>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</si>
  <si>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</si>
  <si>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</si>
  <si>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</si>
  <si>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</si>
  <si>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</si>
  <si>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</si>
  <si>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</si>
  <si>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</si>
  <si>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</si>
  <si>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</si>
  <si>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</si>
  <si>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</si>
  <si>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</si>
  <si>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</si>
  <si>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</si>
  <si>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</si>
  <si>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</si>
  <si>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</si>
  <si>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</si>
  <si>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</si>
  <si>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</si>
  <si>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</si>
  <si>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</si>
  <si>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</si>
  <si>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</si>
  <si>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</si>
  <si>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</si>
  <si>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</si>
  <si>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</si>
  <si>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</si>
  <si>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</si>
  <si>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</si>
  <si>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</si>
  <si>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</si>
  <si>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</si>
  <si>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</si>
  <si>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</si>
  <si>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</si>
  <si>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</si>
  <si>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</si>
  <si>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</si>
  <si>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</si>
  <si>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</si>
  <si>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</si>
  <si>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</si>
  <si>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</si>
  <si>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</si>
  <si>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</si>
  <si>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</si>
  <si>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</si>
  <si>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</si>
  <si>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</si>
  <si>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</si>
  <si>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</si>
  <si>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</si>
  <si>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</si>
  <si>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</si>
  <si>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</si>
  <si>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</si>
  <si>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</si>
  <si>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</si>
  <si>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</si>
  <si>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</si>
  <si>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</si>
  <si>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</si>
  <si>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</si>
  <si>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</si>
  <si>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</si>
  <si>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</si>
  <si>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</si>
  <si>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</si>
  <si>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</si>
  <si>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</si>
  <si>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</si>
  <si>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</si>
  <si>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</si>
  <si>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</si>
  <si>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</si>
  <si>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</si>
  <si>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</si>
  <si>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</si>
  <si>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</si>
  <si>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</si>
  <si>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</si>
  <si>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</si>
  <si>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</si>
  <si>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</si>
  <si>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</si>
  <si>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</si>
  <si>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</si>
  <si>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</si>
  <si>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</si>
  <si>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</si>
  <si>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</si>
  <si>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</si>
  <si>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</si>
  <si>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</si>
  <si>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</si>
  <si>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</si>
  <si>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</si>
  <si>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</si>
  <si>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</si>
  <si>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</si>
  <si>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</si>
  <si>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</si>
  <si>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</si>
  <si>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</si>
  <si>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</si>
  <si>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</si>
  <si>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</si>
  <si>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</si>
  <si>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</si>
  <si>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</si>
  <si>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</si>
  <si>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</si>
  <si>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</si>
  <si>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</si>
  <si>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</si>
  <si>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</si>
  <si>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</si>
  <si>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</si>
  <si>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</si>
  <si>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</si>
  <si>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</si>
  <si>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</si>
  <si>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</si>
  <si>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</si>
  <si>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</si>
  <si>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</si>
  <si>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</si>
  <si>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</si>
  <si>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</si>
  <si>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</si>
  <si>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</si>
  <si>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</si>
  <si>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</si>
  <si>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</si>
  <si>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</si>
  <si>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</si>
  <si>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</si>
  <si>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</si>
  <si>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</si>
  <si>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</si>
  <si>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</si>
  <si>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</si>
  <si>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</si>
  <si>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</si>
  <si>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</si>
  <si>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</si>
  <si>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</si>
  <si>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</si>
  <si>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</si>
  <si>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</si>
  <si>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</si>
  <si>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</si>
  <si>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</si>
  <si>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</si>
  <si>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</si>
  <si>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</si>
  <si>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</si>
  <si>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</si>
  <si>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</si>
  <si>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</si>
  <si>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</si>
  <si>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</si>
  <si>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</si>
  <si>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</si>
  <si>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</si>
  <si>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</si>
  <si>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</si>
  <si>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</si>
  <si>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</si>
  <si>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</si>
  <si>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</si>
  <si>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</si>
  <si>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</si>
  <si>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</si>
  <si>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</si>
  <si>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</si>
  <si>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</si>
  <si>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</si>
  <si>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</si>
  <si>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</si>
  <si>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</si>
  <si>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</si>
  <si>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</si>
  <si>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</si>
  <si>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</si>
  <si>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</si>
  <si>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</si>
  <si>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</si>
  <si>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</si>
  <si>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</si>
  <si>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</si>
  <si>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</si>
  <si>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</si>
  <si>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</si>
  <si>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</si>
  <si>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</si>
  <si>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</si>
  <si>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</si>
  <si>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</si>
  <si>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</si>
  <si>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</si>
  <si>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</si>
  <si>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</si>
  <si>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</si>
  <si>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</si>
  <si>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</si>
  <si>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</si>
  <si>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</si>
  <si>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</si>
  <si>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</si>
  <si>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</si>
  <si>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</si>
  <si>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</si>
  <si>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</si>
  <si>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</si>
  <si>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</si>
  <si>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</si>
  <si>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</si>
  <si>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</si>
  <si>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</si>
  <si>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</si>
  <si>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</si>
  <si>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</si>
  <si>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</si>
  <si>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</si>
  <si>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</si>
  <si>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</si>
  <si>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</si>
  <si>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</si>
  <si>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</si>
  <si>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</si>
  <si>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</si>
  <si>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</si>
  <si>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</si>
  <si>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</si>
  <si>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</si>
  <si>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</si>
  <si>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</si>
  <si>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</si>
  <si>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</si>
  <si>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</si>
  <si>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</si>
  <si>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</si>
  <si>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</si>
  <si>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</si>
  <si>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</si>
  <si>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</si>
  <si>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</si>
  <si>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</si>
  <si>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</si>
  <si>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</si>
  <si>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</si>
  <si>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</si>
  <si>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</si>
  <si>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</si>
  <si>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</si>
  <si>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</si>
  <si>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</si>
  <si>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</si>
  <si>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</si>
  <si>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</si>
  <si>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</si>
  <si>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</si>
  <si>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</si>
  <si>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</si>
  <si>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</si>
  <si>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</si>
  <si>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</si>
  <si>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</si>
  <si>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</si>
  <si>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</si>
  <si>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</si>
  <si>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</si>
  <si>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</si>
  <si>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</si>
  <si>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</si>
  <si>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</si>
  <si>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</si>
  <si>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</si>
  <si>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</si>
  <si>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</si>
  <si>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</si>
  <si>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</si>
  <si>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</si>
  <si>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</si>
  <si>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</si>
  <si>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</si>
  <si>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</si>
  <si>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</si>
  <si>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</si>
  <si>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</si>
  <si>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</si>
  <si>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</si>
  <si>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</si>
  <si>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</si>
  <si>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</si>
  <si>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</si>
  <si>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</si>
  <si>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</si>
  <si>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</si>
  <si>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</si>
  <si>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</si>
  <si>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</si>
  <si>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</si>
  <si>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</si>
  <si>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</si>
  <si>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</si>
  <si>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</si>
  <si>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</si>
  <si>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</si>
  <si>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</si>
  <si>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</si>
  <si>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</si>
  <si>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</si>
  <si>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</si>
  <si>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</si>
  <si>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</si>
  <si>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</si>
  <si>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</si>
  <si>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</si>
  <si>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</si>
  <si>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</si>
  <si>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</si>
  <si>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</si>
  <si>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</si>
  <si>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</si>
  <si>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</si>
  <si>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</si>
  <si>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</si>
  <si>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</si>
  <si>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</si>
  <si>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</si>
  <si>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</si>
  <si>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</si>
  <si>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</si>
  <si>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</si>
  <si>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</si>
  <si>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</si>
  <si>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</si>
  <si>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</si>
  <si>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</si>
  <si>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</si>
  <si>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</si>
  <si>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</si>
  <si>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</si>
  <si>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</si>
  <si>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</si>
  <si>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</si>
  <si>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</si>
  <si>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</si>
  <si>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</si>
  <si>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</si>
  <si>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</si>
  <si>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</si>
  <si>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</si>
  <si>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</si>
  <si>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</si>
  <si>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</si>
  <si>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</si>
  <si>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</si>
  <si>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</si>
  <si>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</si>
  <si>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</si>
  <si>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</si>
  <si>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</si>
  <si>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</si>
  <si>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</si>
  <si>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</si>
  <si>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</si>
  <si>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</si>
  <si>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</si>
  <si>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</si>
  <si>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</si>
  <si>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</si>
  <si>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</si>
  <si>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</si>
  <si>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</si>
  <si>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</si>
  <si>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</si>
  <si>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</si>
  <si>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</si>
  <si>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</si>
  <si>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</si>
  <si>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</si>
  <si>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</si>
  <si>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</si>
  <si>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</si>
  <si>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</si>
  <si>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</si>
  <si>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</si>
  <si>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</si>
  <si>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</si>
  <si>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</si>
  <si>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</si>
  <si>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</si>
  <si>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</si>
  <si>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</si>
  <si>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</si>
  <si>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</si>
  <si>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</si>
  <si>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</si>
  <si>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</si>
  <si>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</si>
  <si>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</si>
  <si>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</si>
  <si>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</si>
  <si>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</si>
  <si>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</si>
  <si>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</si>
  <si>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</si>
  <si>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</si>
  <si>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</si>
  <si>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</si>
  <si>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</si>
  <si>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</si>
  <si>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</si>
  <si>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</si>
  <si>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</si>
  <si>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</si>
  <si>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</si>
  <si>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</si>
  <si>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</si>
  <si>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</si>
  <si>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</si>
  <si>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</si>
  <si>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</si>
  <si>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</si>
  <si>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</si>
  <si>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</si>
  <si>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</si>
  <si>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</si>
  <si>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</si>
  <si>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</si>
  <si>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</si>
  <si>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</si>
  <si>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</si>
  <si>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</si>
  <si>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</si>
  <si>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</si>
  <si>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</si>
  <si>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</si>
  <si>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</si>
  <si>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</si>
  <si>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</si>
  <si>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</si>
  <si>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</si>
  <si>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</si>
  <si>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</si>
  <si>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</si>
  <si>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</si>
  <si>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</si>
  <si>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</si>
  <si>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</si>
  <si>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</si>
  <si>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</si>
  <si>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</si>
  <si>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</si>
  <si>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</si>
  <si>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</si>
  <si>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</si>
  <si>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</si>
  <si>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</si>
  <si>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</si>
  <si>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</si>
  <si>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</si>
  <si>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</si>
  <si>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</si>
  <si>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</si>
  <si>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</si>
  <si>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</si>
  <si>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</si>
  <si>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</si>
  <si>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</si>
  <si>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</si>
  <si>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</si>
  <si>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</si>
  <si>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</si>
  <si>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</si>
  <si>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</si>
  <si>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</si>
  <si>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</si>
  <si>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</si>
  <si>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</si>
  <si>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</si>
  <si>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</si>
  <si>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</si>
  <si>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</si>
  <si>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</si>
  <si>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</si>
  <si>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</si>
  <si>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</si>
  <si>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</si>
  <si>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</si>
  <si>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</si>
  <si>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</si>
  <si>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</si>
  <si>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</si>
  <si>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</si>
  <si>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</si>
  <si>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</si>
  <si>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</si>
  <si>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</si>
  <si>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</si>
  <si>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</si>
  <si>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</si>
  <si>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</si>
  <si>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</si>
  <si>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</si>
  <si>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</si>
  <si>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</si>
  <si>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</si>
  <si>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</si>
  <si>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</si>
  <si>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</si>
  <si>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</si>
  <si>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</si>
  <si>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</si>
  <si>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</si>
  <si>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</si>
  <si>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</si>
  <si>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</si>
  <si>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</si>
  <si>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</si>
  <si>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</si>
  <si>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</si>
  <si>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</si>
  <si>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</si>
  <si>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</si>
  <si>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</si>
  <si>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</si>
  <si>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</si>
  <si>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</si>
  <si>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</si>
  <si>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</si>
  <si>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</si>
  <si>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</si>
  <si>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</si>
  <si>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</si>
  <si>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</si>
  <si>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</si>
  <si>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</si>
  <si>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</si>
  <si>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</si>
  <si>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</si>
  <si>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</si>
  <si>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</si>
  <si>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</si>
  <si>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</si>
  <si>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</si>
  <si>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</si>
  <si>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</si>
  <si>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</si>
  <si>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</si>
  <si>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</si>
  <si>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</si>
  <si>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</si>
  <si>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</si>
  <si>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</si>
  <si>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</si>
  <si>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</si>
  <si>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</si>
  <si>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</si>
  <si>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</si>
  <si>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</si>
  <si>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</si>
  <si>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</si>
  <si>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</si>
  <si>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</si>
  <si>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</si>
  <si>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</si>
  <si>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</si>
  <si>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</si>
  <si>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</si>
  <si>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</si>
  <si>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</si>
  <si>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</si>
  <si>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</si>
  <si>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</si>
  <si>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</si>
  <si>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</si>
  <si>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</si>
  <si>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</si>
  <si>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</si>
  <si>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</si>
  <si>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</si>
  <si>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</si>
  <si>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</si>
  <si>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</si>
  <si>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</si>
  <si>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</si>
  <si>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</si>
  <si>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</si>
  <si>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</si>
  <si>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</si>
  <si>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</si>
  <si>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</si>
  <si>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</si>
  <si>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</si>
  <si>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</si>
  <si>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</si>
  <si>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</si>
  <si>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</si>
  <si>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</si>
  <si>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</si>
  <si>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</si>
  <si>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</si>
  <si>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</si>
  <si>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</si>
  <si>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</si>
  <si>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</si>
  <si>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</si>
  <si>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</si>
  <si>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</si>
  <si>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</si>
  <si>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</si>
  <si>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</si>
  <si>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</si>
  <si>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</si>
  <si>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</si>
  <si>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</si>
  <si>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</si>
  <si>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</si>
  <si>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</si>
  <si>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</si>
  <si>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</si>
  <si>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</si>
  <si>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</si>
  <si>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</si>
  <si>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</si>
  <si>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</si>
  <si>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</si>
  <si>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</si>
  <si>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</si>
  <si>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</si>
  <si>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</si>
  <si>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</si>
  <si>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</si>
  <si>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</si>
  <si>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</si>
  <si>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</si>
  <si>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</si>
  <si>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</si>
  <si>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</si>
  <si>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</si>
  <si>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</si>
  <si>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</si>
  <si>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</si>
  <si>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</si>
  <si>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</si>
  <si>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</si>
  <si>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</si>
  <si>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</si>
  <si>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</si>
  <si>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</si>
  <si>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</si>
  <si>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</si>
  <si>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</si>
  <si>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</si>
  <si>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</si>
  <si>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</si>
  <si>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</si>
  <si>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</si>
  <si>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</si>
  <si>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</si>
  <si>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</si>
  <si>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</si>
  <si>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</si>
  <si>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</si>
  <si>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</si>
  <si>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</si>
  <si>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</si>
  <si>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</si>
  <si>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</si>
  <si>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</si>
  <si>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</si>
  <si>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</si>
  <si>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</si>
  <si>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</si>
  <si>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</si>
  <si>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</si>
  <si>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</si>
  <si>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</si>
  <si>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</si>
  <si>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</si>
  <si>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</si>
  <si>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</si>
  <si>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</si>
  <si>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</si>
  <si>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</si>
  <si>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</si>
  <si>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</si>
  <si>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</si>
  <si>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</si>
  <si>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</si>
  <si>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</si>
  <si>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</si>
  <si>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</si>
  <si>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</si>
  <si>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</si>
  <si>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</si>
  <si>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</si>
  <si>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</si>
  <si>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</si>
  <si>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</si>
  <si>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</si>
  <si>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</si>
  <si>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</si>
  <si>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</si>
  <si>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</si>
  <si>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</si>
  <si>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</si>
  <si>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</si>
  <si>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</si>
  <si>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</si>
  <si>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</si>
  <si>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</si>
  <si>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</si>
  <si>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</si>
  <si>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</si>
  <si>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</si>
  <si>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</si>
  <si>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</si>
  <si>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</si>
  <si>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</si>
  <si>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</si>
  <si>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</si>
  <si>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</si>
  <si>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</si>
  <si>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</si>
  <si>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</si>
  <si>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</si>
  <si>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</si>
  <si>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</si>
  <si>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</si>
  <si>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</si>
  <si>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</si>
  <si>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</si>
  <si>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</si>
  <si>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</si>
  <si>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</si>
  <si>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</si>
  <si>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</si>
  <si>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</si>
  <si>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</si>
  <si>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</si>
  <si>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</si>
  <si>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</si>
  <si>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</si>
  <si>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</si>
  <si>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</si>
  <si>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</si>
  <si>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</si>
  <si>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</si>
  <si>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</si>
  <si>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</si>
  <si>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</si>
  <si>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</si>
  <si>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</si>
  <si>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</si>
  <si>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</si>
  <si>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</si>
  <si>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</si>
  <si>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</si>
  <si>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</si>
  <si>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</si>
  <si>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</si>
  <si>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</si>
  <si>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</si>
  <si>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</si>
  <si>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</si>
  <si>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</si>
  <si>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</si>
  <si>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</si>
  <si>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</si>
  <si>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</si>
  <si>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</si>
  <si>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</si>
  <si>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</si>
  <si>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</si>
  <si>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</si>
  <si>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</si>
  <si>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</si>
  <si>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</si>
  <si>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</si>
  <si>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</si>
  <si>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</si>
  <si>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</si>
  <si>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</si>
  <si>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</si>
  <si>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</si>
  <si>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</si>
  <si>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</si>
  <si>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</si>
  <si>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</si>
  <si>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</si>
  <si>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</si>
  <si>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</si>
  <si>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</si>
  <si>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</si>
  <si>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</si>
  <si>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</si>
  <si>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</si>
  <si>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</si>
  <si>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</si>
  <si>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</si>
  <si>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</si>
  <si>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</si>
  <si>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</si>
  <si>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</si>
  <si>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</si>
  <si>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</si>
  <si>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</si>
  <si>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</si>
  <si>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</si>
  <si>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</si>
  <si>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</si>
  <si>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</si>
  <si>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</si>
  <si>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</si>
  <si>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</si>
  <si>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</si>
  <si>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</si>
  <si>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</si>
  <si>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</si>
  <si>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</si>
  <si>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</si>
  <si>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</si>
  <si>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</si>
  <si>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</si>
  <si>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</si>
  <si>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</si>
  <si>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</si>
  <si>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</si>
  <si>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</si>
  <si>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</si>
  <si>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</si>
  <si>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</si>
  <si>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</si>
  <si>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</si>
  <si>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</si>
  <si>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</si>
  <si>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</si>
  <si>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</si>
  <si>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</si>
  <si>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</si>
  <si>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</si>
  <si>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</si>
  <si>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</si>
  <si>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</si>
  <si>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</si>
  <si>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</si>
  <si>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</si>
  <si>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</si>
  <si>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</si>
  <si>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</si>
  <si>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</si>
  <si>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</si>
  <si>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</si>
  <si>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</si>
  <si>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</si>
  <si>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</si>
  <si>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</si>
  <si>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</si>
  <si>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</si>
  <si>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</si>
  <si>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</si>
  <si>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</si>
  <si>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</si>
  <si>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</si>
  <si>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</si>
  <si>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</si>
  <si>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</si>
  <si>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</si>
  <si>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</si>
  <si>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</si>
  <si>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</si>
  <si>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</si>
  <si>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</si>
  <si>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</si>
  <si>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</si>
  <si>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</si>
  <si>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</si>
  <si>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</si>
  <si>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</si>
  <si>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</si>
  <si>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</si>
  <si>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</si>
  <si>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</si>
  <si>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</si>
  <si>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</si>
  <si>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</si>
  <si>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</si>
  <si>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</si>
  <si>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</si>
  <si>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</si>
  <si>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</si>
  <si>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</si>
  <si>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</si>
  <si>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</si>
  <si>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</si>
  <si>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</si>
  <si>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</si>
  <si>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</si>
  <si>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</si>
  <si>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</si>
  <si>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</si>
  <si>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</si>
  <si>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</si>
  <si>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</si>
  <si>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</si>
  <si>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</si>
  <si>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</si>
  <si>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</si>
  <si>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</si>
  <si>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</si>
  <si>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</si>
  <si>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</si>
  <si>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</si>
  <si>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</si>
  <si>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</si>
  <si>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</si>
  <si>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</si>
  <si>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</si>
  <si>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</si>
  <si>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</si>
  <si>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</si>
  <si>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</si>
  <si>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</si>
  <si>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</si>
  <si>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</si>
  <si>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</si>
  <si>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</si>
  <si>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</si>
  <si>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</si>
  <si>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</si>
  <si>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</si>
  <si>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</si>
  <si>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</si>
  <si>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</si>
  <si>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</si>
  <si>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</si>
  <si>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</si>
  <si>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</si>
  <si>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</si>
  <si>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</si>
  <si>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</si>
  <si>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</si>
  <si>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</si>
  <si>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</si>
  <si>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</si>
  <si>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</si>
  <si>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</si>
  <si>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</si>
  <si>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</si>
  <si>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</si>
  <si>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</si>
  <si>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</si>
  <si>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</si>
  <si>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</si>
  <si>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</si>
  <si>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</si>
  <si>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</si>
  <si>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</si>
  <si>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</si>
  <si>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</si>
  <si>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</si>
  <si>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</si>
  <si>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</si>
  <si>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</si>
  <si>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</si>
  <si>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</si>
  <si>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</si>
  <si>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</si>
  <si>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</si>
  <si>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</si>
  <si>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</si>
  <si>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</si>
  <si>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</si>
  <si>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</si>
  <si>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</si>
  <si>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</si>
  <si>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</si>
  <si>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</si>
  <si>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</si>
  <si>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</si>
  <si>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</si>
  <si>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</si>
  <si>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</si>
  <si>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</si>
  <si>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</si>
  <si>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</si>
  <si>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</si>
  <si>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</si>
  <si>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</si>
  <si>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</si>
  <si>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</si>
  <si>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</si>
  <si>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</si>
  <si>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</si>
  <si>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</si>
  <si>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</si>
  <si>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</si>
  <si>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</si>
  <si>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</si>
  <si>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</si>
  <si>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</si>
  <si>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</si>
  <si>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</si>
  <si>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</si>
  <si>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</si>
  <si>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</si>
  <si>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</si>
  <si>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</si>
  <si>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</si>
  <si>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</si>
  <si>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</si>
  <si>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</si>
  <si>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</si>
  <si>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</si>
  <si>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</si>
  <si>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</si>
  <si>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</si>
  <si>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</si>
  <si>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</si>
  <si>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</si>
  <si>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</si>
  <si>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</si>
  <si>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</si>
  <si>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</si>
  <si>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</si>
  <si>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</si>
  <si>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</si>
  <si>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</si>
  <si>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</si>
  <si>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</si>
  <si>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</si>
  <si>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</si>
  <si>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</si>
  <si>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</si>
  <si>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</si>
  <si>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</si>
  <si>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</si>
  <si>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</si>
  <si>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</si>
  <si>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</si>
  <si>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</si>
  <si>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</si>
  <si>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</si>
  <si>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</si>
  <si>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</si>
  <si>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</si>
  <si>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</si>
  <si>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</si>
  <si>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</si>
  <si>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</si>
  <si>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</si>
  <si>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</si>
  <si>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</si>
  <si>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</si>
  <si>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</si>
  <si>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</si>
  <si>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</si>
  <si>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</si>
  <si>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</si>
  <si>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</si>
  <si>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</si>
  <si>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</si>
  <si>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</si>
  <si>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</si>
  <si>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</si>
  <si>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</si>
  <si>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</si>
  <si>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</si>
  <si>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</si>
  <si>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</si>
  <si>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</si>
  <si>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</si>
  <si>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</si>
  <si>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</si>
  <si>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</si>
  <si>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</si>
  <si>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</si>
  <si>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</si>
  <si>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</si>
  <si>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</si>
  <si>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</si>
  <si>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</si>
  <si>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</si>
  <si>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</si>
  <si>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</si>
  <si>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</si>
  <si>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</si>
  <si>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</si>
  <si>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</si>
  <si>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</si>
  <si>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</si>
  <si>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</si>
  <si>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</si>
  <si>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</si>
  <si>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</si>
  <si>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</si>
  <si>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</si>
  <si>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</si>
  <si>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</si>
  <si>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</si>
  <si>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</si>
  <si>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</si>
  <si>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</si>
  <si>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</si>
  <si>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</si>
  <si>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</si>
  <si>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</si>
  <si>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</si>
  <si>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</si>
  <si>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</si>
  <si>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</si>
  <si>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</si>
  <si>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</si>
  <si>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</si>
  <si>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</si>
  <si>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</si>
  <si>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</si>
  <si>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</si>
  <si>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</si>
  <si>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</si>
  <si>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</si>
  <si>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</si>
  <si>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</si>
  <si>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</si>
  <si>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</si>
  <si>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</si>
  <si>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</si>
  <si>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</si>
  <si>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</si>
  <si>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</si>
  <si>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</si>
  <si>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</si>
  <si>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</si>
  <si>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</si>
  <si>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</si>
  <si>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</si>
  <si>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</si>
  <si>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</si>
  <si>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</si>
  <si>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</si>
  <si>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</si>
  <si>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</si>
  <si>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</si>
  <si>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</si>
  <si>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</si>
  <si>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</si>
  <si>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</si>
  <si>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</si>
  <si>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</si>
  <si>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</si>
  <si>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</si>
  <si>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</si>
  <si>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</si>
  <si>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</si>
  <si>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</si>
  <si>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</si>
  <si>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</si>
  <si>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</si>
  <si>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</si>
  <si>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</si>
  <si>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</si>
  <si>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</si>
  <si>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</si>
  <si>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</si>
  <si>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</si>
  <si>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</si>
  <si>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</si>
  <si>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</si>
  <si>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</si>
  <si>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</si>
  <si>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</si>
  <si>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</si>
  <si>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</si>
  <si>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</si>
  <si>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</si>
  <si>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</si>
  <si>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</si>
  <si>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</si>
  <si>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</si>
  <si>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</si>
  <si>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</si>
  <si>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</si>
  <si>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</si>
  <si>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</si>
  <si>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</si>
  <si>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</si>
  <si>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</si>
  <si>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</si>
  <si>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</si>
  <si>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</si>
  <si>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</si>
  <si>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</si>
  <si>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</si>
  <si>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</si>
  <si>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</si>
  <si>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</si>
  <si>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</si>
  <si>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</si>
  <si>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</si>
  <si>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</si>
  <si>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</si>
  <si>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</si>
  <si>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</si>
  <si>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</si>
  <si>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</si>
  <si>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</si>
  <si>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</si>
  <si>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</si>
  <si>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</si>
  <si>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</si>
  <si>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</si>
  <si>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</si>
  <si>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</si>
  <si>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</si>
  <si>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</si>
  <si>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</si>
  <si>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</si>
  <si>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</si>
  <si>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</si>
  <si>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</si>
  <si>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</si>
  <si>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</si>
  <si>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</si>
  <si>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</si>
  <si>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</si>
  <si>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</si>
  <si>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</si>
  <si>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</si>
  <si>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</si>
  <si>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</si>
  <si>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</si>
  <si>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</si>
  <si>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</si>
  <si>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</si>
  <si>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</si>
  <si>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</si>
  <si>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</si>
  <si>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</si>
  <si>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</si>
  <si>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</si>
  <si>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</si>
  <si>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</si>
  <si>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</si>
  <si>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</si>
  <si>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</si>
  <si>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</si>
  <si>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</si>
  <si>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</si>
  <si>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</si>
  <si>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</si>
  <si>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</si>
  <si>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</si>
  <si>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</si>
  <si>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</si>
  <si>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</si>
  <si>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</si>
  <si>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</si>
  <si>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</si>
  <si>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</si>
  <si>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</si>
  <si>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</si>
  <si>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</si>
  <si>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</si>
  <si>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</si>
  <si>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</si>
  <si>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</si>
  <si>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</si>
  <si>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</si>
  <si>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</si>
  <si>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</si>
  <si>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</si>
  <si>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</si>
  <si>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</si>
  <si>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</si>
  <si>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</si>
  <si>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</si>
  <si>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</si>
  <si>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</si>
  <si>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</si>
  <si>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</si>
  <si>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</si>
  <si>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</si>
  <si>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</si>
  <si>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</si>
  <si>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</si>
  <si>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</si>
  <si>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</si>
  <si>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</si>
  <si>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</si>
  <si>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</si>
  <si>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</si>
  <si>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</si>
  <si>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</si>
  <si>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</si>
  <si>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</si>
  <si>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</si>
  <si>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</si>
  <si>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</si>
  <si>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</si>
  <si>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</si>
  <si>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</si>
  <si>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</si>
  <si>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</si>
  <si>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</si>
  <si>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</si>
  <si>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</si>
  <si>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</si>
  <si>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</si>
  <si>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</si>
  <si>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</si>
  <si>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</si>
  <si>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</si>
  <si>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</si>
  <si>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</si>
  <si>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</si>
  <si>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</si>
  <si>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</si>
  <si>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</si>
  <si>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</si>
  <si>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</si>
  <si>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</si>
  <si>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</si>
  <si>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</si>
  <si>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</si>
  <si>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</si>
  <si>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</si>
  <si>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</si>
  <si>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</si>
  <si>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</si>
  <si>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</si>
  <si>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</si>
  <si>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</si>
  <si>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</si>
  <si>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</si>
  <si>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</si>
  <si>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</si>
  <si>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</si>
  <si>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</si>
  <si>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</si>
  <si>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</si>
  <si>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</si>
  <si>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</si>
  <si>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</si>
  <si>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</si>
  <si>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</si>
  <si>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</si>
  <si>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</si>
  <si>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</si>
  <si>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</si>
  <si>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</si>
  <si>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</si>
  <si>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</si>
  <si>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</si>
  <si>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</si>
  <si>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</si>
  <si>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</si>
  <si>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</si>
  <si>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</si>
  <si>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</si>
  <si>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</si>
  <si>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</si>
  <si>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</si>
  <si>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</si>
  <si>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</si>
  <si>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</si>
  <si>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</si>
  <si>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</si>
  <si>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</si>
  <si>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</si>
  <si>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</si>
  <si>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</si>
  <si>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</si>
  <si>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</si>
  <si>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</si>
  <si>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</si>
  <si>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</si>
  <si>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</si>
  <si>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</si>
  <si>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</si>
  <si>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</si>
  <si>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</si>
  <si>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</si>
  <si>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</si>
  <si>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</si>
  <si>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</si>
  <si>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</si>
  <si>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</si>
  <si>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</si>
  <si>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</si>
  <si>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</si>
  <si>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</si>
  <si>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</si>
  <si>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</si>
  <si>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</si>
  <si>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</si>
  <si>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</si>
  <si>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</si>
  <si>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</si>
  <si>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</si>
  <si>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</si>
  <si>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</si>
  <si>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</si>
  <si>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</si>
  <si>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</si>
  <si>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</si>
  <si>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</si>
  <si>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</si>
  <si>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</si>
  <si>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</si>
  <si>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</si>
  <si>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</si>
  <si>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</si>
  <si>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</si>
  <si>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</si>
  <si>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</si>
  <si>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</si>
  <si>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</si>
  <si>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</si>
  <si>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</si>
  <si>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</si>
  <si>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</si>
  <si>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</si>
  <si>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</si>
  <si>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</si>
  <si>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</si>
  <si>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</si>
  <si>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</si>
  <si>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</si>
  <si>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</si>
  <si>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</si>
  <si>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</si>
  <si>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</si>
  <si>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</si>
  <si>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</si>
  <si>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</si>
  <si>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</si>
  <si>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</si>
  <si>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</si>
  <si>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</si>
  <si>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</si>
  <si>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</si>
  <si>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</si>
  <si>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</si>
  <si>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</si>
  <si>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</si>
  <si>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</si>
  <si>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</si>
  <si>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</si>
  <si>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</si>
  <si>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</si>
  <si>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</si>
  <si>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</si>
  <si>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</si>
  <si>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</si>
  <si>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</si>
  <si>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</si>
  <si>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</si>
  <si>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</si>
  <si>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</si>
  <si>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</si>
  <si>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</si>
  <si>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</si>
  <si>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</si>
  <si>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</si>
  <si>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</si>
  <si>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</si>
  <si>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</si>
  <si>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</si>
  <si>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</si>
  <si>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</si>
  <si>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</si>
  <si>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</si>
  <si>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</si>
  <si>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</si>
  <si>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</si>
  <si>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</si>
  <si>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</si>
  <si>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</si>
  <si>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</si>
  <si>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</si>
  <si>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</si>
  <si>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</si>
  <si>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</si>
  <si>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</si>
  <si>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</si>
  <si>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</si>
  <si>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</si>
  <si>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</si>
  <si>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</si>
  <si>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</si>
  <si>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</si>
  <si>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</si>
  <si>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</si>
  <si>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</si>
  <si>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</si>
  <si>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</si>
  <si>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</si>
  <si>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</si>
  <si>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</si>
  <si>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</si>
  <si>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</si>
  <si>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</si>
  <si>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</si>
  <si>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</si>
  <si>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</si>
  <si>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</si>
  <si>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</si>
  <si>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</si>
  <si>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</si>
  <si>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</si>
  <si>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</si>
  <si>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</si>
  <si>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</si>
  <si>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</si>
  <si>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</si>
  <si>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</si>
  <si>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</si>
  <si>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</si>
  <si>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</si>
  <si>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</si>
  <si>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</si>
  <si>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</si>
  <si>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</si>
  <si>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</si>
  <si>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</si>
  <si>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</si>
  <si>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</si>
  <si>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</si>
  <si>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</si>
  <si>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</si>
  <si>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</si>
  <si>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</si>
  <si>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</si>
  <si>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</si>
  <si>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</si>
  <si>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</si>
  <si>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</si>
  <si>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</si>
  <si>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</si>
  <si>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</si>
  <si>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</si>
  <si>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</si>
  <si>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</si>
  <si>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</si>
  <si>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</si>
  <si>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</si>
  <si>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</si>
  <si>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</si>
  <si>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</si>
  <si>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</si>
  <si>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</si>
  <si>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</si>
  <si>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</si>
  <si>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</si>
  <si>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</si>
  <si>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</si>
  <si>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</si>
  <si>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</si>
  <si>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</si>
  <si>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</si>
  <si>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</si>
  <si>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</si>
  <si>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</si>
  <si>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</si>
  <si>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</si>
  <si>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</si>
  <si>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</si>
  <si>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</si>
  <si>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</si>
  <si>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</si>
  <si>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</si>
  <si>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</si>
  <si>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</si>
  <si>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</si>
  <si>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</si>
  <si>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</si>
  <si>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</si>
  <si>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</si>
  <si>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</si>
  <si>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</si>
  <si>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</si>
  <si>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</si>
  <si>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</si>
  <si>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</si>
  <si>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</si>
  <si>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</si>
  <si>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</si>
  <si>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</si>
  <si>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</si>
  <si>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</si>
  <si>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</si>
  <si>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</si>
  <si>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</si>
  <si>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</si>
  <si>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</si>
  <si>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</si>
  <si>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</si>
  <si>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</si>
  <si>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</si>
  <si>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</si>
  <si>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</si>
  <si>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</si>
  <si>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</si>
  <si>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</si>
  <si>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</si>
  <si>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</si>
  <si>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</si>
  <si>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</si>
  <si>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</si>
  <si>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</si>
  <si>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</si>
  <si>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</si>
  <si>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</si>
  <si>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</si>
  <si>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</si>
  <si>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</si>
  <si>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</si>
  <si>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</si>
  <si>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</si>
  <si>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</si>
  <si>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</si>
  <si>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</si>
  <si>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</si>
  <si>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</si>
  <si>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</si>
  <si>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</si>
  <si>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</si>
  <si>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</si>
  <si>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</si>
  <si>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</si>
  <si>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</si>
  <si>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</si>
  <si>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</si>
  <si>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</si>
  <si>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</si>
  <si>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</si>
  <si>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</si>
  <si>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</si>
  <si>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</si>
  <si>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</si>
  <si>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</si>
  <si>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</si>
  <si>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</si>
  <si>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</si>
  <si>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</si>
  <si>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</si>
  <si>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</si>
  <si>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</si>
  <si>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</si>
  <si>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</si>
  <si>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</si>
  <si>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</si>
  <si>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</si>
  <si>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</si>
  <si>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</si>
  <si>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</si>
  <si>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</si>
  <si>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</si>
  <si>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</si>
  <si>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</si>
  <si>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</si>
  <si>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</si>
  <si>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</si>
  <si>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</si>
  <si>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</si>
  <si>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</si>
  <si>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</si>
  <si>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</si>
  <si>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</si>
  <si>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</si>
  <si>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</si>
  <si>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</si>
  <si>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</si>
  <si>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</si>
  <si>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</si>
  <si>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</si>
  <si>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</si>
  <si>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</si>
  <si>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</si>
  <si>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</si>
  <si>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</si>
  <si>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</si>
  <si>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</si>
  <si>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</si>
  <si>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</si>
  <si>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</si>
  <si>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</si>
  <si>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</si>
  <si>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</si>
  <si>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</si>
  <si>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</si>
  <si>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</si>
  <si>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</si>
  <si>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</si>
  <si>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</si>
  <si>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</si>
  <si>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</si>
  <si>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</si>
  <si>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</si>
  <si>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</si>
  <si>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</si>
  <si>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</si>
  <si>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</si>
  <si>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</si>
  <si>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</si>
  <si>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</si>
  <si>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</si>
  <si>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</si>
  <si>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</si>
  <si>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</si>
  <si>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</si>
  <si>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</si>
  <si>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</si>
  <si>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</si>
  <si>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</si>
  <si>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</si>
  <si>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</si>
  <si>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</si>
  <si>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</si>
  <si>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</si>
  <si>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</si>
  <si>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</si>
  <si>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</si>
  <si>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</si>
  <si>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</si>
  <si>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</si>
  <si>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</si>
  <si>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</si>
  <si>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</si>
  <si>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</si>
  <si>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</si>
  <si>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</si>
  <si>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</si>
  <si>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</si>
  <si>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</si>
  <si>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</si>
  <si>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</si>
  <si>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</si>
  <si>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</si>
  <si>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</si>
  <si>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</si>
  <si>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</si>
  <si>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</si>
  <si>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</si>
  <si>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</si>
  <si>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</si>
  <si>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</si>
  <si>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</si>
  <si>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</si>
  <si>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</si>
  <si>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</si>
  <si>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</si>
  <si>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</si>
  <si>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</si>
  <si>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</si>
  <si>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</si>
  <si>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</si>
  <si>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</si>
  <si>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</si>
  <si>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</si>
  <si>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</si>
  <si>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</si>
  <si>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</si>
  <si>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</si>
  <si>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</si>
  <si>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</si>
  <si>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</si>
  <si>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</si>
  <si>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</si>
  <si>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</si>
  <si>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</si>
  <si>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</si>
  <si>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</si>
  <si>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</si>
  <si>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</si>
  <si>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</si>
  <si>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</si>
  <si>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</si>
  <si>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</si>
  <si>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</si>
  <si>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</si>
  <si>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</si>
  <si>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</si>
  <si>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</si>
  <si>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</si>
  <si>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</si>
  <si>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</si>
  <si>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</si>
  <si>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</si>
  <si>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</si>
  <si>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</si>
  <si>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</si>
  <si>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</si>
  <si>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</si>
  <si>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</si>
  <si>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</si>
  <si>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</si>
  <si>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</si>
  <si>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</si>
  <si>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</si>
  <si>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</si>
  <si>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</si>
  <si>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</si>
  <si>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</si>
  <si>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</si>
  <si>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</si>
  <si>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</si>
  <si>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</si>
  <si>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</si>
  <si>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</si>
  <si>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</si>
  <si>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</si>
  <si>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</si>
  <si>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</si>
  <si>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</si>
  <si>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</si>
  <si>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</si>
  <si>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</si>
  <si>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</si>
  <si>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</si>
  <si>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</si>
  <si>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</si>
  <si>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</si>
  <si>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</si>
  <si>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</si>
  <si>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</si>
  <si>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</si>
  <si>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</si>
  <si>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</si>
  <si>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</si>
  <si>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</si>
  <si>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</si>
  <si>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</si>
  <si>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</si>
  <si>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</si>
  <si>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</si>
  <si>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</si>
  <si>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</si>
  <si>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</si>
  <si>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</si>
  <si>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</si>
  <si>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</si>
  <si>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</si>
  <si>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</si>
  <si>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</si>
  <si>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</si>
  <si>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</si>
  <si>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</si>
  <si>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</si>
  <si>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</si>
  <si>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</si>
  <si>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</si>
  <si>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</si>
  <si>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</si>
  <si>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</si>
  <si>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</si>
  <si>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</si>
  <si>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</si>
  <si>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</si>
  <si>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</si>
  <si>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</si>
  <si>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</si>
  <si>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</si>
  <si>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</si>
  <si>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</si>
  <si>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</si>
  <si>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</si>
  <si>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</si>
  <si>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</si>
  <si>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</si>
  <si>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</si>
  <si>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</si>
  <si>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</si>
  <si>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</si>
  <si>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</si>
  <si>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</si>
  <si>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</si>
  <si>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</si>
  <si>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</si>
  <si>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</si>
  <si>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</si>
  <si>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</si>
  <si>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</si>
  <si>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</si>
  <si>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</si>
  <si>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</si>
  <si>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</si>
  <si>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</si>
  <si>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</si>
  <si>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</si>
  <si>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</si>
  <si>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</si>
  <si>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</si>
  <si>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</si>
  <si>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</si>
  <si>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</si>
  <si>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</si>
  <si>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</si>
  <si>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</si>
  <si>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</si>
  <si>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</si>
  <si>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</si>
  <si>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</si>
  <si>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</si>
  <si>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</si>
  <si>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</si>
  <si>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</si>
  <si>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</si>
  <si>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</si>
  <si>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</si>
  <si>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</si>
  <si>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</si>
  <si>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</si>
  <si>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</si>
  <si>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</si>
  <si>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</si>
  <si>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</si>
  <si>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</si>
  <si>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</si>
  <si>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</si>
  <si>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</si>
  <si>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</si>
  <si>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</si>
  <si>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</si>
  <si>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</si>
  <si>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</si>
  <si>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</si>
  <si>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</si>
  <si>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</si>
  <si>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</si>
  <si>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</si>
  <si>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</si>
  <si>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</si>
  <si>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</si>
  <si>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</si>
  <si>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</si>
  <si>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</si>
  <si>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</si>
  <si>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</si>
  <si>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</si>
  <si>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</si>
  <si>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</si>
  <si>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</si>
  <si>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</si>
  <si>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</si>
  <si>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</si>
  <si>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</si>
  <si>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</si>
  <si>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</si>
  <si>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</si>
  <si>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</si>
  <si>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</si>
  <si>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</si>
  <si>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</si>
  <si>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</si>
  <si>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</si>
  <si>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</si>
  <si>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</si>
  <si>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</si>
  <si>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</si>
  <si>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</si>
  <si>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</si>
  <si>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</si>
  <si>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</si>
  <si>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</si>
  <si>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</si>
  <si>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</si>
  <si>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</si>
  <si>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</si>
  <si>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</si>
  <si>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</si>
  <si>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</si>
  <si>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</si>
  <si>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</si>
  <si>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</si>
  <si>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</si>
  <si>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</si>
  <si>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</si>
  <si>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</si>
  <si>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</si>
  <si>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</si>
  <si>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</si>
  <si>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</si>
  <si>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</si>
  <si>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</si>
  <si>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</si>
  <si>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</si>
  <si>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</si>
  <si>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</si>
  <si>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</si>
  <si>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</si>
  <si>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</si>
  <si>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</si>
  <si>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</si>
  <si>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</si>
  <si>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</si>
  <si>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</si>
  <si>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</si>
  <si>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</si>
  <si>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</si>
  <si>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</si>
  <si>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</si>
  <si>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</si>
  <si>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</si>
  <si>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</si>
  <si>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</si>
  <si>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</si>
  <si>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</si>
  <si>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</si>
  <si>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</si>
  <si>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</si>
  <si>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</si>
  <si>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</si>
  <si>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</si>
  <si>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</si>
  <si>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</si>
  <si>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</si>
  <si>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</si>
  <si>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</si>
  <si>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</si>
  <si>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</si>
  <si>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</si>
  <si>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</si>
  <si>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</si>
  <si>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</si>
  <si>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</si>
  <si>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</si>
  <si>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</si>
  <si>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</si>
  <si>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</si>
  <si>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</si>
  <si>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</si>
  <si>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</si>
  <si>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</si>
  <si>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</si>
  <si>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</si>
  <si>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</si>
  <si>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</si>
  <si>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</si>
  <si>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</si>
  <si>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</si>
  <si>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</si>
  <si>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</si>
  <si>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</si>
  <si>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</si>
  <si>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</si>
  <si>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</si>
  <si>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</si>
  <si>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</si>
  <si>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</si>
  <si>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</si>
  <si>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</si>
  <si>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</si>
  <si>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</si>
  <si>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</si>
  <si>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</si>
  <si>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</si>
  <si>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</si>
  <si>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</si>
  <si>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</si>
  <si>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</si>
  <si>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</si>
  <si>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</si>
  <si>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</si>
  <si>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</si>
  <si>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</si>
  <si>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</si>
  <si>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</si>
  <si>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</si>
  <si>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</si>
  <si>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</si>
  <si>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</si>
  <si>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</si>
  <si>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</si>
  <si>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</si>
  <si>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</si>
  <si>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</si>
  <si>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</si>
  <si>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</si>
  <si>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</si>
  <si>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</si>
  <si>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</si>
  <si>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</si>
  <si>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</si>
  <si>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</si>
  <si>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</si>
  <si>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</si>
  <si>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</si>
  <si>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</si>
  <si>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</si>
  <si>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</si>
  <si>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</si>
  <si>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</si>
  <si>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</si>
  <si>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</si>
  <si>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</si>
  <si>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</si>
  <si>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</si>
  <si>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</si>
  <si>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</si>
  <si>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</si>
  <si>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</si>
  <si>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</si>
  <si>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</si>
  <si>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</si>
  <si>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</si>
  <si>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</si>
  <si>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</si>
  <si>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</si>
  <si>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</si>
  <si>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</si>
  <si>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</si>
  <si>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</si>
  <si>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</si>
  <si>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</si>
  <si>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</si>
  <si>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</si>
  <si>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</si>
  <si>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</si>
  <si>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</si>
  <si>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</si>
  <si>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</si>
  <si>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</si>
  <si>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</si>
  <si>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</si>
  <si>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</si>
  <si>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</si>
  <si>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</si>
  <si>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</si>
  <si>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</si>
  <si>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</si>
  <si>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</si>
  <si>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</si>
  <si>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</si>
  <si>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</si>
  <si>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</si>
  <si>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</si>
  <si>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</si>
  <si>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</si>
  <si>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</si>
  <si>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</si>
  <si>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</si>
  <si>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</si>
  <si>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</si>
  <si>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</si>
  <si>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</si>
  <si>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</si>
  <si>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</si>
  <si>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</si>
  <si>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</si>
  <si>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</si>
  <si>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</si>
  <si>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</si>
  <si>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</si>
  <si>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</si>
  <si>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</si>
  <si>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</si>
  <si>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</si>
  <si>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</si>
  <si>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</si>
  <si>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</si>
  <si>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</si>
  <si>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</si>
  <si>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</si>
  <si>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</si>
  <si>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</si>
  <si>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</si>
  <si>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</si>
  <si>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</si>
  <si>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</si>
  <si>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</si>
  <si>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</si>
  <si>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</si>
  <si>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</si>
  <si>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</si>
  <si>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</si>
  <si>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</si>
  <si>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</si>
  <si>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</si>
  <si>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</si>
  <si>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</si>
  <si>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</si>
  <si>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</si>
  <si>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</si>
  <si>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</si>
  <si>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</si>
  <si>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</si>
  <si>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</si>
  <si>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</si>
  <si>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</si>
  <si>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</si>
  <si>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</si>
  <si>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</si>
  <si>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</si>
  <si>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</si>
  <si>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</si>
  <si>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</si>
  <si>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</si>
  <si>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</si>
  <si>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</si>
  <si>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</si>
  <si>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</si>
  <si>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</si>
  <si>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</si>
  <si>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</si>
  <si>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</si>
  <si>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</si>
  <si>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</si>
  <si>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</si>
  <si>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</si>
  <si>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</si>
  <si>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</si>
  <si>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</si>
  <si>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</si>
  <si>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</si>
  <si>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</si>
  <si>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</si>
  <si>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</si>
  <si>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</si>
  <si>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</si>
  <si>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</si>
  <si>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</si>
  <si>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</si>
  <si>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</si>
  <si>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</si>
  <si>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</si>
  <si>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</si>
  <si>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</si>
  <si>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</si>
  <si>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</si>
  <si>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</si>
  <si>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</si>
  <si>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</si>
  <si>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</si>
  <si>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</si>
  <si>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</si>
  <si>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</si>
  <si>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</si>
  <si>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</si>
  <si>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</si>
  <si>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</si>
  <si>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</si>
  <si>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</si>
  <si>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</si>
  <si>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</si>
  <si>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</si>
  <si>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</si>
  <si>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</si>
  <si>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</si>
  <si>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</si>
  <si>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</si>
  <si>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</si>
  <si>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</si>
  <si>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</si>
  <si>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</si>
  <si>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</si>
  <si>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</si>
  <si>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</si>
  <si>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</si>
  <si>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</si>
  <si>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</si>
  <si>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</si>
  <si>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</si>
  <si>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</si>
  <si>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</si>
  <si>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</si>
  <si>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</si>
  <si>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</si>
  <si>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</si>
  <si>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</si>
  <si>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</si>
  <si>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</si>
  <si>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</si>
  <si>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</si>
  <si>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</si>
  <si>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</si>
  <si>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</si>
  <si>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</si>
  <si>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</si>
  <si>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</si>
  <si>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</si>
  <si>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</si>
  <si>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</si>
  <si>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</si>
  <si>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</si>
  <si>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</si>
  <si>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</si>
  <si>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</si>
  <si>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</si>
  <si>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</si>
  <si>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</si>
  <si>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</si>
  <si>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</si>
  <si>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</si>
  <si>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</si>
  <si>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</si>
  <si>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</si>
  <si>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</si>
  <si>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</si>
  <si>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</si>
  <si>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</si>
  <si>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</si>
  <si>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</si>
  <si>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</si>
  <si>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</si>
  <si>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</si>
  <si>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</si>
  <si>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</si>
  <si>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</si>
  <si>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</si>
  <si>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</si>
  <si>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</si>
  <si>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</si>
  <si>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</si>
  <si>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</si>
  <si>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</si>
  <si>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</si>
  <si>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</si>
  <si>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</si>
  <si>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</si>
  <si>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</si>
  <si>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</si>
  <si>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</si>
  <si>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</si>
  <si>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</si>
  <si>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</si>
  <si>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</si>
  <si>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</si>
  <si>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</si>
  <si>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</si>
  <si>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</si>
  <si>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</si>
  <si>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</si>
  <si>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</si>
  <si>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</si>
  <si>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</si>
  <si>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</si>
  <si>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</si>
  <si>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</si>
  <si>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</si>
  <si>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</si>
  <si>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</si>
  <si>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</si>
  <si>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</si>
  <si>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</si>
  <si>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</si>
  <si>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</si>
  <si>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</si>
  <si>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</si>
  <si>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</si>
  <si>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</si>
  <si>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</si>
  <si>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</si>
  <si>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</si>
  <si>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</si>
  <si>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</si>
  <si>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</si>
  <si>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</si>
  <si>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</si>
  <si>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</si>
  <si>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</si>
  <si>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</si>
  <si>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</si>
  <si>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</si>
  <si>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</si>
  <si>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</si>
  <si>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</si>
  <si>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</si>
  <si>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</si>
  <si>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</si>
  <si>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</si>
  <si>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</si>
  <si>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</si>
  <si>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</si>
  <si>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</si>
  <si>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</si>
  <si>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</si>
  <si>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</si>
  <si>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</si>
  <si>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</si>
  <si>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</si>
  <si>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</si>
  <si>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</si>
  <si>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</si>
  <si>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</si>
  <si>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</si>
  <si>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</si>
  <si>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</si>
  <si>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</si>
  <si>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</si>
  <si>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</si>
  <si>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</si>
  <si>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</si>
  <si>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</si>
  <si>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</si>
  <si>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</si>
  <si>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</si>
  <si>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</si>
  <si>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</si>
  <si>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</si>
  <si>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</si>
  <si>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</si>
  <si>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</si>
  <si>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</si>
  <si>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</si>
  <si>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</si>
  <si>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</si>
  <si>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</si>
  <si>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</si>
  <si>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</si>
  <si>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</si>
  <si>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</si>
  <si>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</si>
  <si>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</si>
  <si>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</si>
  <si>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</si>
  <si>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</si>
  <si>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</si>
  <si>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</si>
  <si>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</si>
  <si>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</si>
  <si>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</si>
  <si>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</si>
  <si>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</si>
  <si>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</si>
  <si>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</si>
  <si>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</si>
  <si>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</si>
  <si>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</si>
  <si>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</si>
  <si>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</si>
  <si>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</si>
  <si>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</si>
  <si>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</si>
  <si>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</si>
  <si>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</si>
  <si>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</si>
  <si>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</si>
  <si>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</si>
  <si>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</si>
  <si>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</si>
  <si>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</si>
  <si>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</si>
  <si>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</si>
  <si>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</si>
  <si>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</si>
  <si>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</si>
  <si>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</si>
  <si>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</si>
  <si>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</si>
  <si>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</si>
  <si>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</si>
  <si>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</si>
  <si>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</si>
  <si>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</si>
  <si>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</si>
  <si>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</si>
  <si>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</si>
  <si>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</si>
  <si>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</si>
  <si>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</si>
  <si>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</si>
  <si>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</si>
  <si>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</si>
  <si>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</si>
  <si>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</si>
  <si>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</si>
  <si>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</si>
  <si>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</si>
  <si>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</si>
  <si>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</si>
  <si>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</si>
  <si>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</si>
  <si>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</si>
  <si>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</si>
  <si>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</si>
  <si>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</si>
  <si>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</si>
  <si>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</si>
  <si>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</si>
  <si>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</si>
  <si>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</si>
  <si>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</si>
  <si>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</si>
  <si>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</si>
  <si>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</si>
  <si>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</si>
  <si>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</si>
  <si>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</si>
  <si>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</si>
  <si>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</si>
  <si>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</si>
  <si>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</si>
  <si>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</si>
  <si>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</si>
  <si>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</si>
  <si>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</si>
  <si>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</si>
  <si>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</si>
  <si>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</si>
  <si>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</si>
  <si>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</si>
  <si>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</si>
  <si>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</si>
  <si>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</si>
  <si>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</si>
  <si>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</si>
  <si>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</si>
  <si>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</si>
  <si>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</si>
  <si>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</si>
  <si>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</si>
  <si>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</si>
  <si>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</si>
  <si>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</si>
  <si>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</si>
  <si>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</si>
  <si>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</si>
  <si>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</si>
  <si>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</si>
  <si>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</si>
  <si>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</si>
  <si>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</si>
  <si>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</si>
  <si>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</si>
  <si>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</si>
  <si>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</si>
  <si>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</si>
  <si>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</si>
  <si>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</si>
  <si>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</si>
  <si>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</si>
  <si>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</si>
  <si>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</si>
  <si>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</si>
  <si>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</si>
  <si>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</si>
  <si>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</si>
  <si>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</si>
  <si>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</si>
  <si>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</si>
  <si>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</si>
  <si>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</si>
  <si>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</si>
  <si>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</si>
  <si>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</si>
  <si>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</si>
  <si>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</si>
  <si>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</si>
  <si>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</si>
  <si>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</si>
  <si>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</si>
  <si>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</si>
  <si>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</si>
  <si>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</si>
  <si>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</si>
  <si>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</si>
  <si>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</si>
  <si>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</si>
  <si>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</si>
  <si>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</si>
  <si>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</si>
  <si>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</si>
  <si>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</si>
  <si>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</si>
  <si>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</si>
  <si>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</si>
  <si>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</si>
  <si>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</si>
  <si>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</si>
  <si>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</si>
  <si>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</si>
  <si>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</si>
  <si>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</si>
  <si>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</si>
  <si>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</si>
  <si>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</si>
  <si>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</si>
  <si>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</si>
  <si>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</si>
  <si>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</si>
  <si>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</si>
  <si>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</si>
  <si>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</si>
  <si>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</si>
  <si>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</si>
  <si>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</si>
  <si>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</si>
  <si>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</si>
  <si>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</si>
  <si>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</si>
  <si>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</si>
  <si>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</si>
  <si>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</si>
  <si>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</si>
  <si>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</si>
  <si>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</si>
  <si>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</si>
  <si>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</si>
  <si>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</si>
  <si>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</si>
  <si>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</si>
  <si>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</si>
  <si>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</si>
  <si>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</si>
  <si>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</si>
  <si>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</si>
  <si>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</si>
  <si>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</si>
  <si>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</si>
  <si>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</si>
  <si>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</si>
  <si>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</si>
  <si>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</si>
  <si>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</si>
  <si>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</si>
  <si>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</si>
  <si>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</si>
  <si>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</si>
  <si>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</si>
  <si>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</si>
  <si>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</si>
  <si>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</si>
  <si>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</si>
  <si>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</si>
  <si>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</si>
  <si>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</si>
  <si>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</si>
  <si>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</si>
  <si>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</si>
  <si>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</si>
  <si>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</si>
  <si>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</si>
  <si>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</si>
  <si>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</si>
  <si>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</si>
  <si>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</si>
  <si>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</si>
  <si>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</si>
  <si>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</si>
  <si>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</si>
  <si>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</si>
  <si>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</si>
  <si>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</si>
  <si>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</si>
  <si>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</si>
  <si>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</si>
  <si>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</si>
  <si>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</si>
  <si>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</si>
  <si>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</si>
  <si>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</si>
  <si>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</si>
  <si>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</si>
  <si>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</si>
  <si>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</si>
  <si>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</si>
  <si>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</si>
  <si>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</si>
  <si>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</si>
  <si>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</si>
  <si>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</si>
  <si>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</si>
  <si>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</si>
  <si>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</si>
  <si>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</si>
  <si>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</si>
  <si>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</si>
  <si>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</si>
  <si>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</si>
  <si>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</si>
  <si>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</si>
  <si>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</si>
  <si>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</si>
  <si>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</si>
  <si>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</si>
  <si>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</si>
  <si>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</si>
  <si>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</si>
  <si>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</si>
  <si>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</si>
  <si>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</si>
  <si>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</si>
  <si>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</si>
  <si>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</si>
  <si>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</si>
  <si>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</si>
  <si>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</si>
  <si>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</si>
  <si>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</si>
  <si>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</si>
  <si>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</si>
  <si>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</si>
  <si>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</si>
  <si>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</si>
  <si>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</si>
  <si>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</si>
  <si>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</si>
  <si>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</si>
  <si>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</si>
  <si>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</si>
  <si>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</si>
  <si>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</si>
  <si>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</si>
  <si>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</si>
  <si>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</si>
  <si>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</si>
  <si>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</si>
  <si>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</si>
  <si>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</si>
  <si>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</si>
  <si>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</si>
  <si>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</si>
  <si>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</si>
  <si>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</si>
  <si>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</si>
  <si>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</si>
  <si>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</si>
  <si>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</si>
  <si>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</si>
  <si>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</si>
  <si>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</si>
  <si>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</si>
  <si>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</si>
  <si>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</si>
  <si>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</si>
  <si>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</si>
  <si>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</si>
  <si>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</si>
  <si>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</si>
  <si>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</si>
  <si>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</si>
  <si>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</si>
  <si>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</si>
  <si>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</si>
  <si>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</si>
  <si>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</si>
  <si>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</si>
  <si>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</si>
  <si>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</si>
  <si>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</si>
  <si>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</si>
  <si>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</si>
  <si>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</si>
  <si>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</si>
  <si>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</si>
  <si>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</si>
  <si>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</si>
  <si>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</si>
  <si>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</si>
  <si>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</si>
  <si>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</si>
  <si>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</si>
  <si>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</si>
  <si>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</si>
  <si>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</si>
  <si>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</si>
  <si>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</si>
  <si>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</si>
  <si>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</si>
  <si>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</si>
  <si>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</si>
  <si>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</si>
  <si>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</si>
  <si>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</si>
  <si>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</si>
  <si>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</si>
  <si>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</si>
  <si>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</si>
  <si>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</si>
  <si>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</si>
  <si>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</si>
  <si>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</si>
  <si>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</si>
  <si>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</si>
  <si>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</si>
  <si>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</si>
  <si>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</si>
  <si>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</si>
  <si>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</si>
  <si>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</si>
  <si>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</si>
  <si>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</si>
  <si>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</si>
  <si>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</si>
  <si>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</si>
  <si>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</si>
  <si>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</si>
  <si>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</si>
  <si>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</si>
  <si>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</si>
  <si>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</si>
  <si>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</si>
  <si>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</si>
  <si>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</si>
  <si>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</si>
  <si>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</si>
  <si>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</si>
  <si>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</si>
  <si>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</si>
  <si>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</si>
  <si>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</si>
  <si>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</si>
  <si>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</si>
  <si>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</si>
  <si>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</si>
  <si>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</si>
  <si>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</si>
  <si>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</si>
  <si>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</si>
  <si>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</si>
  <si>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</si>
  <si>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</si>
  <si>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</si>
  <si>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</si>
  <si>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</si>
  <si>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</si>
  <si>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</si>
  <si>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</si>
  <si>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</si>
  <si>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</si>
  <si>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</si>
  <si>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</si>
  <si>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</si>
  <si>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</si>
  <si>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</si>
  <si>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</si>
  <si>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</si>
  <si>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</si>
  <si>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</si>
  <si>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</si>
  <si>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</si>
  <si>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</si>
  <si>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</si>
  <si>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</si>
  <si>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</si>
  <si>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</si>
  <si>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</si>
  <si>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</si>
  <si>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</si>
  <si>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</si>
  <si>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</si>
  <si>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</si>
  <si>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</si>
  <si>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</si>
  <si>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</si>
  <si>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</si>
  <si>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</si>
  <si>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</si>
  <si>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</si>
  <si>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</si>
  <si>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</si>
  <si>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</si>
  <si>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</si>
  <si>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</si>
  <si>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</si>
  <si>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</si>
  <si>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</si>
  <si>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</si>
  <si>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</si>
  <si>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</si>
  <si>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</si>
  <si>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</si>
  <si>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</si>
  <si>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</si>
  <si>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</si>
  <si>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</si>
  <si>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</si>
  <si>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</si>
  <si>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</si>
  <si>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</si>
  <si>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</si>
  <si>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</si>
  <si>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</si>
  <si>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</si>
  <si>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</si>
  <si>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</si>
  <si>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</si>
  <si>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</si>
  <si>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</si>
  <si>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</si>
  <si>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</si>
  <si>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</si>
  <si>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</si>
  <si>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</si>
  <si>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</si>
  <si>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</si>
  <si>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</si>
  <si>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</si>
  <si>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</si>
  <si>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</si>
  <si>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</si>
  <si>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</si>
  <si>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</si>
  <si>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</si>
  <si>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</si>
  <si>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</si>
  <si>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</si>
  <si>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</si>
  <si>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</si>
  <si>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</si>
  <si>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</si>
  <si>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</si>
  <si>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</si>
  <si>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</si>
  <si>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</si>
  <si>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</si>
  <si>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</si>
  <si>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</si>
  <si>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</si>
  <si>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</si>
  <si>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</si>
  <si>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</si>
  <si>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</si>
  <si>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</si>
  <si>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</si>
  <si>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</si>
  <si>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</si>
  <si>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</si>
  <si>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</si>
  <si>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</si>
  <si>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</si>
  <si>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</si>
  <si>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</si>
  <si>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</si>
  <si>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</si>
  <si>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</si>
  <si>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</si>
  <si>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</si>
  <si>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</si>
  <si>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</si>
  <si>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</si>
  <si>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</si>
  <si>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</si>
  <si>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</si>
  <si>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</si>
  <si>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</si>
  <si>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</si>
  <si>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</si>
  <si>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</si>
  <si>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</si>
  <si>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</si>
  <si>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</si>
  <si>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</si>
  <si>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</si>
  <si>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</si>
  <si>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</si>
  <si>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</si>
  <si>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</si>
  <si>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</si>
  <si>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</si>
  <si>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</si>
  <si>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</si>
  <si>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</si>
  <si>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</si>
  <si>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</si>
  <si>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</si>
  <si>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</si>
  <si>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</si>
  <si>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</si>
  <si>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</si>
  <si>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</si>
  <si>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</si>
  <si>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</si>
  <si>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</si>
  <si>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</si>
  <si>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</si>
  <si>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</si>
  <si>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</si>
  <si>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</si>
  <si>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</si>
  <si>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</si>
  <si>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</si>
  <si>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</si>
  <si>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</si>
  <si>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</si>
  <si>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</si>
  <si>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</si>
  <si>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</si>
  <si>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</si>
  <si>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</si>
  <si>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</si>
  <si>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</si>
  <si>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</si>
  <si>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</si>
  <si>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</si>
  <si>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</si>
  <si>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</si>
  <si>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</si>
  <si>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</si>
  <si>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</si>
  <si>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</si>
  <si>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</si>
  <si>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</si>
  <si>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</si>
  <si>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</si>
  <si>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</si>
  <si>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</si>
  <si>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</si>
  <si>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</si>
  <si>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</si>
  <si>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</si>
  <si>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</si>
  <si>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</si>
  <si>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</si>
  <si>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</si>
  <si>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</si>
  <si>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</si>
  <si>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</si>
  <si>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</si>
  <si>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</si>
  <si>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</si>
  <si>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</si>
  <si>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</si>
  <si>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</si>
  <si>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</si>
  <si>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</si>
  <si>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</si>
  <si>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</si>
  <si>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</si>
  <si>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</si>
  <si>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</si>
  <si>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</si>
  <si>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</si>
  <si>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</si>
  <si>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</si>
  <si>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</si>
  <si>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</si>
  <si>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</si>
  <si>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</si>
  <si>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</si>
  <si>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</si>
  <si>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</si>
  <si>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</si>
  <si>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</si>
  <si>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</si>
  <si>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</si>
  <si>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</si>
  <si>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</si>
  <si>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</si>
  <si>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</si>
  <si>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</si>
  <si>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</si>
  <si>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</si>
  <si>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</si>
  <si>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</si>
  <si>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</si>
  <si>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</si>
  <si>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</si>
  <si>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</si>
  <si>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</si>
  <si>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</si>
  <si>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</si>
  <si>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</si>
  <si>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</si>
  <si>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</si>
  <si>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</si>
  <si>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</si>
  <si>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</si>
  <si>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</si>
  <si>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</si>
  <si>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</si>
  <si>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</si>
  <si>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</si>
  <si>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</si>
  <si>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</si>
  <si>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</si>
  <si>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</si>
  <si>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</si>
  <si>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</si>
  <si>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</si>
  <si>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</si>
  <si>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</si>
  <si>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</si>
  <si>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</si>
  <si>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</si>
  <si>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</si>
  <si>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</si>
  <si>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</si>
  <si>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</si>
  <si>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</si>
  <si>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</si>
  <si>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</si>
  <si>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</si>
  <si>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</si>
  <si>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</si>
  <si>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</si>
  <si>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</si>
  <si>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</si>
  <si>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</si>
  <si>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</si>
  <si>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</si>
  <si>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</si>
  <si>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</si>
  <si>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</si>
  <si>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</si>
  <si>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</si>
  <si>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</si>
  <si>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</si>
  <si>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</si>
  <si>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</si>
  <si>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</si>
  <si>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</si>
  <si>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</si>
  <si>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</si>
  <si>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</si>
  <si>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</si>
  <si>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</si>
  <si>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</si>
  <si>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</si>
  <si>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</si>
  <si>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</si>
  <si>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</si>
  <si>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</si>
  <si>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</si>
  <si>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</si>
  <si>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</si>
  <si>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</si>
  <si>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</si>
  <si>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</si>
  <si>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</si>
  <si>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</si>
  <si>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</si>
  <si>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</si>
  <si>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</si>
  <si>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</si>
  <si>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</si>
  <si>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</si>
  <si>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</si>
  <si>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</si>
  <si>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</si>
  <si>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</si>
  <si>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</si>
  <si>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</si>
  <si>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</si>
  <si>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</si>
  <si>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</si>
  <si>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</si>
  <si>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</si>
  <si>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</si>
  <si>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</si>
  <si>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</si>
  <si>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</si>
  <si>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</si>
  <si>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</si>
  <si>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</si>
  <si>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</si>
  <si>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</si>
  <si>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</si>
  <si>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</si>
  <si>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</si>
  <si>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</si>
  <si>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</si>
  <si>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</si>
  <si>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</si>
  <si>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</si>
  <si>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</si>
  <si>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</si>
  <si>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</si>
  <si>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</si>
  <si>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</si>
  <si>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</si>
  <si>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</si>
  <si>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</si>
  <si>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</si>
  <si>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</si>
  <si>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</si>
  <si>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</si>
  <si>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</si>
  <si>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</si>
  <si>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</si>
  <si>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</si>
  <si>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</si>
  <si>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</si>
  <si>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</si>
  <si>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</si>
  <si>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</si>
  <si>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</si>
  <si>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</si>
  <si>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</si>
  <si>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</si>
  <si>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</si>
  <si>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</si>
  <si>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</si>
  <si>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</si>
  <si>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</si>
  <si>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</si>
  <si>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</si>
  <si>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</si>
  <si>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</si>
  <si>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</si>
  <si>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</si>
  <si>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</si>
  <si>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</si>
  <si>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</si>
  <si>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</si>
  <si>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</si>
  <si>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</si>
  <si>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</si>
  <si>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</si>
  <si>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</si>
  <si>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</si>
  <si>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</si>
  <si>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</si>
  <si>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</si>
  <si>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</si>
  <si>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</si>
  <si>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</si>
  <si>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</si>
  <si>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</si>
  <si>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</si>
  <si>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</si>
  <si>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</si>
  <si>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</si>
  <si>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</si>
  <si>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</si>
  <si>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</si>
  <si>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</si>
  <si>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</si>
  <si>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</si>
  <si>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</si>
  <si>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</si>
  <si>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</si>
  <si>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</si>
  <si>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</si>
  <si>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</si>
  <si>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</si>
  <si>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</si>
  <si>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</si>
  <si>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</si>
  <si>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</si>
  <si>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</si>
  <si>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</si>
  <si>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</si>
  <si>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</si>
  <si>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</si>
  <si>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</si>
  <si>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</si>
  <si>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</si>
  <si>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</si>
  <si>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</si>
  <si>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</si>
  <si>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</si>
  <si>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</si>
  <si>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</si>
  <si>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</si>
  <si>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</si>
  <si>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</si>
  <si>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</si>
  <si>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</si>
  <si>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</si>
  <si>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</si>
  <si>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</si>
  <si>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</si>
  <si>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</si>
  <si>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</si>
  <si>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</si>
  <si>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</si>
  <si>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</si>
  <si>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</si>
  <si>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</si>
  <si>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</si>
  <si>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</si>
  <si>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</si>
  <si>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</si>
  <si>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</si>
  <si>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</si>
  <si>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</si>
  <si>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</si>
  <si>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</si>
  <si>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</si>
  <si>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</si>
  <si>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</si>
  <si>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</si>
  <si>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</si>
  <si>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</si>
  <si>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</si>
  <si>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</si>
  <si>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</si>
  <si>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</si>
  <si>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</si>
  <si>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</si>
  <si>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</si>
  <si>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</si>
  <si>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</si>
  <si>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</si>
  <si>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</si>
  <si>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</si>
  <si>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</si>
  <si>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</si>
  <si>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</si>
  <si>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</si>
  <si>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</si>
  <si>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</si>
  <si>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</si>
  <si>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</si>
  <si>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</si>
  <si>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</si>
  <si>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</si>
  <si>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</si>
  <si>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</si>
  <si>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</si>
  <si>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</si>
  <si>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</si>
  <si>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</si>
  <si>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</si>
  <si>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</si>
  <si>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</si>
  <si>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</si>
  <si>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</si>
  <si>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</si>
  <si>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</si>
  <si>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</si>
  <si>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</si>
  <si>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</si>
  <si>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</si>
  <si>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</si>
  <si>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</si>
  <si>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</si>
  <si>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</si>
  <si>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</si>
  <si>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</si>
  <si>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</si>
  <si>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</si>
  <si>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</si>
  <si>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</si>
  <si>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</si>
  <si>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</si>
  <si>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</si>
  <si>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</si>
  <si>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</si>
  <si>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</si>
  <si>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</si>
  <si>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</si>
  <si>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</si>
  <si>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</si>
  <si>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</si>
  <si>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</si>
  <si>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</si>
  <si>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</si>
  <si>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</si>
  <si>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</si>
  <si>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</si>
  <si>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</si>
  <si>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</si>
  <si>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</si>
  <si>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</si>
  <si>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</si>
  <si>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</si>
  <si>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</si>
  <si>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</si>
  <si>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</si>
  <si>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</si>
  <si>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</si>
  <si>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</si>
  <si>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</si>
  <si>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</si>
  <si>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</si>
  <si>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</si>
  <si>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</si>
  <si>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</si>
  <si>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</si>
  <si>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</si>
  <si>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</si>
  <si>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</si>
  <si>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</si>
  <si>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</si>
  <si>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</si>
  <si>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</si>
  <si>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</si>
  <si>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</si>
  <si>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</si>
  <si>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</si>
  <si>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</si>
  <si>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</si>
  <si>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</si>
  <si>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</si>
  <si>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</si>
  <si>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</si>
  <si>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</si>
  <si>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</si>
  <si>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</si>
  <si>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</si>
  <si>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</si>
  <si>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</si>
  <si>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</si>
  <si>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</si>
  <si>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</si>
  <si>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</si>
  <si>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</si>
  <si>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</si>
  <si>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</si>
  <si>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</si>
  <si>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</si>
  <si>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</si>
  <si>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</si>
  <si>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</si>
  <si>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</si>
  <si>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</si>
  <si>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</si>
  <si>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</si>
  <si>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</si>
  <si>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</si>
  <si>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</si>
  <si>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</si>
  <si>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</si>
  <si>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</si>
  <si>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</si>
  <si>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</si>
  <si>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</si>
  <si>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</si>
  <si>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</si>
  <si>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</si>
  <si>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</si>
  <si>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</si>
  <si>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</si>
  <si>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</si>
  <si>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</si>
  <si>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</si>
  <si>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</si>
  <si>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</si>
  <si>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</si>
  <si>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</si>
  <si>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</si>
  <si>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</si>
  <si>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</si>
  <si>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</si>
  <si>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</si>
  <si>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</si>
  <si>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</si>
  <si>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</si>
  <si>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</si>
  <si>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</si>
  <si>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</si>
  <si>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</si>
  <si>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</si>
  <si>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</si>
  <si>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</si>
  <si>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</si>
  <si>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</si>
  <si>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</si>
  <si>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</si>
  <si>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</si>
  <si>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</si>
  <si>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</si>
  <si>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</si>
  <si>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</si>
  <si>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</si>
  <si>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</si>
  <si>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</si>
  <si>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</si>
  <si>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</si>
  <si>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</si>
  <si>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</si>
  <si>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</si>
  <si>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</si>
  <si>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</si>
  <si>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</si>
  <si>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</si>
  <si>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</si>
  <si>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</si>
  <si>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</si>
  <si>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</si>
  <si>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</si>
  <si>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</si>
  <si>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</si>
  <si>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</si>
  <si>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</si>
  <si>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</si>
  <si>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</si>
  <si>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</si>
  <si>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</si>
  <si>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</si>
  <si>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</si>
  <si>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</si>
  <si>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</si>
  <si>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</si>
  <si>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</si>
  <si>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</si>
  <si>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</si>
  <si>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</si>
  <si>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</si>
  <si>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</si>
  <si>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</si>
  <si>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</si>
  <si>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</si>
  <si>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</si>
  <si>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</si>
  <si>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</si>
  <si>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</si>
  <si>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</si>
  <si>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</si>
  <si>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</si>
  <si>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</si>
  <si>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</si>
  <si>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</si>
  <si>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</si>
  <si>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</si>
  <si>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</si>
  <si>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</si>
  <si>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</si>
  <si>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</si>
  <si>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</si>
  <si>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</si>
  <si>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</si>
  <si>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</si>
  <si>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</si>
  <si>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</si>
  <si>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</si>
  <si>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</si>
  <si>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</si>
  <si>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</si>
  <si>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</si>
  <si>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</si>
  <si>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</si>
  <si>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</si>
  <si>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</si>
  <si>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</si>
  <si>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</si>
  <si>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</si>
  <si>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</si>
  <si>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</si>
  <si>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</si>
  <si>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</si>
  <si>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</si>
  <si>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</si>
  <si>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</si>
  <si>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</si>
  <si>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</si>
  <si>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</si>
  <si>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</si>
  <si>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</si>
  <si>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</si>
  <si>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</si>
  <si>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</si>
  <si>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</si>
  <si>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</si>
  <si>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</si>
  <si>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</si>
  <si>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</si>
  <si>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</si>
  <si>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</si>
  <si>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</si>
  <si>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</si>
  <si>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</si>
  <si>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</si>
  <si>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</si>
  <si>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</si>
  <si>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</si>
  <si>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</si>
  <si>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</si>
  <si>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</si>
  <si>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</si>
  <si>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</si>
  <si>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</si>
  <si>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</si>
  <si>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</si>
  <si>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</si>
  <si>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</si>
  <si>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</si>
  <si>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</si>
  <si>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</si>
  <si>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</si>
  <si>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</si>
  <si>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</si>
  <si>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</si>
  <si>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</si>
  <si>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</si>
  <si>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</si>
  <si>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</si>
  <si>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</si>
  <si>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</si>
  <si>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</si>
  <si>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</si>
  <si>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</si>
  <si>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</si>
  <si>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</si>
  <si>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</si>
  <si>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</si>
  <si>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</si>
  <si>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</si>
  <si>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</si>
  <si>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</si>
  <si>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</si>
  <si>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</si>
  <si>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</si>
  <si>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</si>
  <si>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</si>
  <si>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</si>
  <si>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</si>
  <si>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</si>
  <si>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</si>
  <si>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</si>
  <si>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</si>
  <si>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</si>
  <si>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</si>
  <si>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</si>
  <si>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</si>
  <si>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</si>
  <si>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</si>
  <si>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</si>
  <si>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</si>
  <si>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</si>
  <si>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</si>
  <si>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</si>
  <si>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</si>
  <si>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</si>
  <si>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</si>
  <si>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</si>
  <si>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</si>
  <si>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</si>
  <si>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</si>
  <si>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</si>
  <si>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</si>
  <si>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</si>
  <si>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</si>
  <si>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</si>
  <si>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</si>
  <si>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</si>
  <si>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</si>
  <si>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</si>
  <si>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</si>
  <si>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</si>
  <si>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</si>
  <si>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</si>
  <si>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</si>
  <si>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</si>
  <si>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</si>
  <si>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</si>
  <si>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</si>
  <si>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</si>
  <si>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</si>
  <si>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</si>
  <si>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</si>
  <si>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</si>
  <si>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</si>
  <si>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</si>
  <si>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</si>
  <si>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</si>
  <si>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</si>
  <si>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</si>
  <si>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</si>
  <si>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</si>
  <si>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</si>
  <si>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</si>
  <si>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</si>
  <si>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</si>
  <si>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</si>
  <si>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</si>
  <si>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</si>
  <si>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</si>
  <si>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</si>
  <si>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</si>
  <si>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</si>
  <si>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</si>
  <si>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</si>
  <si>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</si>
  <si>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</si>
  <si>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</si>
  <si>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</si>
  <si>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</si>
  <si>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</si>
  <si>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</si>
  <si>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</si>
  <si>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</si>
  <si>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</si>
  <si>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</si>
  <si>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</si>
  <si>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</si>
  <si>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</si>
  <si>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</si>
  <si>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</si>
  <si>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</si>
  <si>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</si>
  <si>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</si>
  <si>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</si>
  <si>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</si>
  <si>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</si>
  <si>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</si>
  <si>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</si>
  <si>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</si>
  <si>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</si>
  <si>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</si>
  <si>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</si>
  <si>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</si>
  <si>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</si>
  <si>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</si>
  <si>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</si>
  <si>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</si>
  <si>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</si>
  <si>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</si>
  <si>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</si>
  <si>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</si>
  <si>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</si>
  <si>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</si>
  <si>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</si>
  <si>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</si>
  <si>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</si>
  <si>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</si>
  <si>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</si>
  <si>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</si>
  <si>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</si>
  <si>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</si>
  <si>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</si>
  <si>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</si>
  <si>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</si>
  <si>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</si>
  <si>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</si>
  <si>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</si>
  <si>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</si>
  <si>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</si>
  <si>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</si>
  <si>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</si>
  <si>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</si>
  <si>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</si>
  <si>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</si>
  <si>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</si>
  <si>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</si>
  <si>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</si>
  <si>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</si>
  <si>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</si>
  <si>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</si>
  <si>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</si>
  <si>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</si>
  <si>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</si>
  <si>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</si>
  <si>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</si>
  <si>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</si>
  <si>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</si>
  <si>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</si>
  <si>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</si>
  <si>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</si>
  <si>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</si>
  <si>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</si>
  <si>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</si>
  <si>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</si>
  <si>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</si>
  <si>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</si>
  <si>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</si>
  <si>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</si>
  <si>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</si>
  <si>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</si>
  <si>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</si>
  <si>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</si>
  <si>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</si>
  <si>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</si>
  <si>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</si>
  <si>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</si>
  <si>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</si>
  <si>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</si>
  <si>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</si>
  <si>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</si>
  <si>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</si>
  <si>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</si>
  <si>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</si>
  <si>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</si>
  <si>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</si>
  <si>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</si>
  <si>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</si>
  <si>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</si>
  <si>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</si>
  <si>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</si>
  <si>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</si>
  <si>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</si>
  <si>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</si>
  <si>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</si>
  <si>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</si>
  <si>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</si>
  <si>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</si>
  <si>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</si>
  <si>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</si>
  <si>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</si>
  <si>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</si>
  <si>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</si>
  <si>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</si>
  <si>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</si>
  <si>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</si>
  <si>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</si>
  <si>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</si>
  <si>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</si>
  <si>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</si>
  <si>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</si>
  <si>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</si>
  <si>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</si>
  <si>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</si>
  <si>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</si>
  <si>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</si>
  <si>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</si>
  <si>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</si>
  <si>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</si>
  <si>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</si>
  <si>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</si>
  <si>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</si>
  <si>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</si>
  <si>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</si>
  <si>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</si>
  <si>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</si>
  <si>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</si>
  <si>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</si>
  <si>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</si>
  <si>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</si>
  <si>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</si>
  <si>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</si>
  <si>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</si>
  <si>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</si>
  <si>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</si>
  <si>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</si>
  <si>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</si>
  <si>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</si>
  <si>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</si>
  <si>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</si>
  <si>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</si>
  <si>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</si>
  <si>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</si>
  <si>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</si>
  <si>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</si>
  <si>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</si>
  <si>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</si>
  <si>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</si>
  <si>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</si>
  <si>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</si>
  <si>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</si>
  <si>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</si>
  <si>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</si>
  <si>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</si>
  <si>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</si>
  <si>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</si>
  <si>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</si>
  <si>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</si>
  <si>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</si>
  <si>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</si>
  <si>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</si>
  <si>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</si>
  <si>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</si>
  <si>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</si>
  <si>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</si>
  <si>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</si>
  <si>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</si>
  <si>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</si>
  <si>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</si>
  <si>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</si>
  <si>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</si>
  <si>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</si>
  <si>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</si>
  <si>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</si>
  <si>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</si>
  <si>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</si>
  <si>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</si>
  <si>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</si>
  <si>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</si>
  <si>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</si>
  <si>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</si>
  <si>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</si>
  <si>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</si>
  <si>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</si>
  <si>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</si>
  <si>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</si>
  <si>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</si>
  <si>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</si>
  <si>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</si>
  <si>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</si>
  <si>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</si>
  <si>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</si>
  <si>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</si>
  <si>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</si>
  <si>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</si>
  <si>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</si>
  <si>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</si>
  <si>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</si>
  <si>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</si>
  <si>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</si>
  <si>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</si>
  <si>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</si>
  <si>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</si>
  <si>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</si>
  <si>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</si>
  <si>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</si>
  <si>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</si>
  <si>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</si>
  <si>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</si>
  <si>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</si>
  <si>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</si>
  <si>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</si>
  <si>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</si>
  <si>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</si>
  <si>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</si>
  <si>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</si>
  <si>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</si>
  <si>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</si>
  <si>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</si>
  <si>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</si>
  <si>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</si>
  <si>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</si>
  <si>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</si>
  <si>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</si>
  <si>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</si>
  <si>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</si>
  <si>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</si>
  <si>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</si>
  <si>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</si>
  <si>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</si>
  <si>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</si>
  <si>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</si>
  <si>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</si>
  <si>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</si>
  <si>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</si>
  <si>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</si>
  <si>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</si>
  <si>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</si>
  <si>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</si>
  <si>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</si>
  <si>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</si>
  <si>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</si>
  <si>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</si>
  <si>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</si>
  <si>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</si>
  <si>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</si>
  <si>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</si>
  <si>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</si>
  <si>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</si>
  <si>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</si>
  <si>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</si>
  <si>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</si>
  <si>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</si>
  <si>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</si>
  <si>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</si>
  <si>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</si>
  <si>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</si>
  <si>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</si>
  <si>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</si>
  <si>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</si>
  <si>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</si>
  <si>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</si>
  <si>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</si>
  <si>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</si>
  <si>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</si>
  <si>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</si>
  <si>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</si>
  <si>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</si>
  <si>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</si>
  <si>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</si>
  <si>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</si>
  <si>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</si>
  <si>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</si>
  <si>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</si>
  <si>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</si>
  <si>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</si>
  <si>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</si>
  <si>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</si>
  <si>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</si>
  <si>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</si>
  <si>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</si>
  <si>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</si>
  <si>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</si>
  <si>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</si>
  <si>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</si>
  <si>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</si>
  <si>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</si>
  <si>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</si>
  <si>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</si>
  <si>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</si>
  <si>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</si>
  <si>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</si>
  <si>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</si>
  <si>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</si>
  <si>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</si>
  <si>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</si>
  <si>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</si>
  <si>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</si>
  <si>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</si>
  <si>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</si>
  <si>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</si>
  <si>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</si>
  <si>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</si>
  <si>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</si>
  <si>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</si>
  <si>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</si>
  <si>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</si>
  <si>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</si>
  <si>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</si>
  <si>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</si>
  <si>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</si>
  <si>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</si>
  <si>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</si>
  <si>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</si>
  <si>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</si>
  <si>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</si>
  <si>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</si>
  <si>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</si>
  <si>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</si>
  <si>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</si>
  <si>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</si>
  <si>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</si>
  <si>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</si>
  <si>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</si>
  <si>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</si>
  <si>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</si>
  <si>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</si>
  <si>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</si>
  <si>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</si>
  <si>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</si>
  <si>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</si>
  <si>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</si>
  <si>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</si>
  <si>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</si>
  <si>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</si>
  <si>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</si>
  <si>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</si>
  <si>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</si>
  <si>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</si>
  <si>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</si>
  <si>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</si>
  <si>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</si>
  <si>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</si>
  <si>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</si>
  <si>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</si>
  <si>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</si>
  <si>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</si>
  <si>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</si>
  <si>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</si>
  <si>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</si>
  <si>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</si>
  <si>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</si>
  <si>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</si>
  <si>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</si>
  <si>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</si>
  <si>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</si>
  <si>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</si>
  <si>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</si>
  <si>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</si>
  <si>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</si>
  <si>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</si>
  <si>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</si>
  <si>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</si>
  <si>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</si>
  <si>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</si>
  <si>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</si>
  <si>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</si>
  <si>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</si>
  <si>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</si>
  <si>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</si>
  <si>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</si>
  <si>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</si>
  <si>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</si>
  <si>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</si>
  <si>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</si>
  <si>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</si>
  <si>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</si>
  <si>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</si>
  <si>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</si>
  <si>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</si>
  <si>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</si>
  <si>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</si>
  <si>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</si>
  <si>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</si>
  <si>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</si>
  <si>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</si>
  <si>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</si>
  <si>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</si>
  <si>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</si>
  <si>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</si>
  <si>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</si>
  <si>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</si>
  <si>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</si>
  <si>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</si>
  <si>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</si>
  <si>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</si>
  <si>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</si>
  <si>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</si>
  <si>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</si>
  <si>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</si>
  <si>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</si>
  <si>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</si>
  <si>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</si>
  <si>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</si>
  <si>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</si>
  <si>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</si>
  <si>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</si>
  <si>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</si>
  <si>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</si>
  <si>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</si>
  <si>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</si>
  <si>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</si>
  <si>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</si>
  <si>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</si>
  <si>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</si>
  <si>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</si>
  <si>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</si>
  <si>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</si>
  <si>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</si>
  <si>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</si>
  <si>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</si>
  <si>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</si>
  <si>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</si>
  <si>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</si>
  <si>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</si>
  <si>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</si>
  <si>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</si>
  <si>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</si>
  <si>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</si>
  <si>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</si>
  <si>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</si>
  <si>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</si>
  <si>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</si>
  <si>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</si>
  <si>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</si>
  <si>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</si>
  <si>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</si>
  <si>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</si>
  <si>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</si>
  <si>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</si>
  <si>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</si>
  <si>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</si>
  <si>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</si>
  <si>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</si>
  <si>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</si>
  <si>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</si>
  <si>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</si>
  <si>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</si>
  <si>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</si>
  <si>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</si>
  <si>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</si>
  <si>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</si>
  <si>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</si>
  <si>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</si>
  <si>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</si>
  <si>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</si>
  <si>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</si>
  <si>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</si>
  <si>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</si>
  <si>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</si>
  <si>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</si>
  <si>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</si>
  <si>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</si>
  <si>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</si>
  <si>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</si>
  <si>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</si>
  <si>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</si>
  <si>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</si>
  <si>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</si>
  <si>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</si>
  <si>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</si>
  <si>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</si>
  <si>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</si>
  <si>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</si>
  <si>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</si>
  <si>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</si>
  <si>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</si>
  <si>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</si>
  <si>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</si>
  <si>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</si>
  <si>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</si>
  <si>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</si>
  <si>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</si>
  <si>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</si>
  <si>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</si>
  <si>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</si>
  <si>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</si>
  <si>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</si>
  <si>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</si>
  <si>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</si>
  <si>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</si>
  <si>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</si>
  <si>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</si>
  <si>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</si>
  <si>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</si>
  <si>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</si>
  <si>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</si>
  <si>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</si>
  <si>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</si>
  <si>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</si>
  <si>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</si>
  <si>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</si>
  <si>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</si>
  <si>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</si>
  <si>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</si>
  <si>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</si>
  <si>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</si>
  <si>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</si>
  <si>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</si>
  <si>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</si>
  <si>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</si>
  <si>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</si>
  <si>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</si>
  <si>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</si>
  <si>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</si>
  <si>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</si>
  <si>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</si>
  <si>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</si>
  <si>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</si>
  <si>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</si>
  <si>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</si>
  <si>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</si>
  <si>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</si>
  <si>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</si>
  <si>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</si>
  <si>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</si>
  <si>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</si>
  <si>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</si>
  <si>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</si>
  <si>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</si>
  <si>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</si>
  <si>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</si>
  <si>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</si>
  <si>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</si>
  <si>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</si>
  <si>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</si>
  <si>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</si>
  <si>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</si>
  <si>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</si>
  <si>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</si>
  <si>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</si>
  <si>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</si>
  <si>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</si>
  <si>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</si>
  <si>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</si>
  <si>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</si>
  <si>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</si>
  <si>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</si>
  <si>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</si>
  <si>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</si>
  <si>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</si>
  <si>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</si>
  <si>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</si>
  <si>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</si>
  <si>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</si>
  <si>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</si>
  <si>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</si>
  <si>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</si>
  <si>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</si>
  <si>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</si>
  <si>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</si>
  <si>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</si>
  <si>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</si>
  <si>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</si>
  <si>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</si>
  <si>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</si>
  <si>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</si>
  <si>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</si>
  <si>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</si>
  <si>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</si>
  <si>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</si>
  <si>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</si>
  <si>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</si>
  <si>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</si>
  <si>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</si>
  <si>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</si>
  <si>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</si>
  <si>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</si>
  <si>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</si>
  <si>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</si>
  <si>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</si>
  <si>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</si>
  <si>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</si>
  <si>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</si>
  <si>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</si>
  <si>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</si>
  <si>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</si>
  <si>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</si>
  <si>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</si>
  <si>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</si>
  <si>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</si>
  <si>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</si>
  <si>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</si>
  <si>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</si>
  <si>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</si>
  <si>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</si>
  <si>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</si>
  <si>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</si>
  <si>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</si>
  <si>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</si>
  <si>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</si>
  <si>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</si>
  <si>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</si>
  <si>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</si>
  <si>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</si>
  <si>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</si>
  <si>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</si>
  <si>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</si>
  <si>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</si>
  <si>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</si>
  <si>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</si>
  <si>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</si>
  <si>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</si>
  <si>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</si>
  <si>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</si>
  <si>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</si>
  <si>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</si>
  <si>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</si>
  <si>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</si>
  <si>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</si>
  <si>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</si>
  <si>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</si>
  <si>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</si>
  <si>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</si>
  <si>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</si>
  <si>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</si>
  <si>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</si>
  <si>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</si>
  <si>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</si>
  <si>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</si>
  <si>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</si>
  <si>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</si>
  <si>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</si>
  <si>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</si>
  <si>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</si>
  <si>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</si>
  <si>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</si>
  <si>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</si>
  <si>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</si>
  <si>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</si>
  <si>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</si>
  <si>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</si>
  <si>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</si>
  <si>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</si>
  <si>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</si>
  <si>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</si>
  <si>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</si>
  <si>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</si>
  <si>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</si>
  <si>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</si>
  <si>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</si>
  <si>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</si>
  <si>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</si>
  <si>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</si>
  <si>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</si>
  <si>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</si>
  <si>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</si>
  <si>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</si>
  <si>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</si>
  <si>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</si>
  <si>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</si>
  <si>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</si>
  <si>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</si>
  <si>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</si>
  <si>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</si>
  <si>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</si>
  <si>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</si>
  <si>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</si>
  <si>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</si>
  <si>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</si>
  <si>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</si>
  <si>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</si>
  <si>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</si>
  <si>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</si>
  <si>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</si>
  <si>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</si>
  <si>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</si>
  <si>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</si>
  <si>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</si>
  <si>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</si>
  <si>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</si>
  <si>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</si>
  <si>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</si>
  <si>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</si>
  <si>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</si>
  <si>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</si>
  <si>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</si>
  <si>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</si>
  <si>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</si>
  <si>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</si>
  <si>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</si>
  <si>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</si>
  <si>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</si>
  <si>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</si>
  <si>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</si>
  <si>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</si>
  <si>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</si>
  <si>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</si>
  <si>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</si>
  <si>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</si>
  <si>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</si>
  <si>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</si>
  <si>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</si>
  <si>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</si>
  <si>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</si>
  <si>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</si>
  <si>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</si>
  <si>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</si>
  <si>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</si>
  <si>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</si>
  <si>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</si>
  <si>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</si>
  <si>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</si>
  <si>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</si>
  <si>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</si>
  <si>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</si>
  <si>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</si>
  <si>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</si>
  <si>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</si>
  <si>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</si>
  <si>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</si>
  <si>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</si>
  <si>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</si>
  <si>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</si>
  <si>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</si>
  <si>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</si>
  <si>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</si>
  <si>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</si>
  <si>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</si>
  <si>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</si>
  <si>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</si>
  <si>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</si>
  <si>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</si>
  <si>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</si>
  <si>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</si>
  <si>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</si>
  <si>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</si>
  <si>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</si>
  <si>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</si>
  <si>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</si>
  <si>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</si>
  <si>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</si>
  <si>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</si>
  <si>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</si>
  <si>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</si>
  <si>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</si>
  <si>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</si>
  <si>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</si>
  <si>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</si>
  <si>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</si>
  <si>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</si>
  <si>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</si>
  <si>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</si>
  <si>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</si>
  <si>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</si>
  <si>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</si>
  <si>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</si>
  <si>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</si>
  <si>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</si>
  <si>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</si>
  <si>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</si>
  <si>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</si>
  <si>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</si>
  <si>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</si>
  <si>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</si>
  <si>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</si>
  <si>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</si>
  <si>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</si>
  <si>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</si>
  <si>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</si>
  <si>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</si>
  <si>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</si>
  <si>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</si>
  <si>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</si>
  <si>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</si>
  <si>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</si>
  <si>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</si>
  <si>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</si>
  <si>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</si>
  <si>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</si>
  <si>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</si>
  <si>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</si>
  <si>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</si>
  <si>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</si>
  <si>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</si>
  <si>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</si>
  <si>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</si>
  <si>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</si>
  <si>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</si>
  <si>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</si>
  <si>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</si>
  <si>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</si>
  <si>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</si>
  <si>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</si>
  <si>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</si>
  <si>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</si>
  <si>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</si>
  <si>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</si>
  <si>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</si>
  <si>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</si>
  <si>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</si>
  <si>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</si>
  <si>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</si>
  <si>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</si>
  <si>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</si>
  <si>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</si>
  <si>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</si>
  <si>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</si>
  <si>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</si>
  <si>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</si>
  <si>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</si>
  <si>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</si>
  <si>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</si>
  <si>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</si>
  <si>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</si>
  <si>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</si>
  <si>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</si>
  <si>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</si>
  <si>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</si>
  <si>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</si>
  <si>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</si>
  <si>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</si>
  <si>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</si>
  <si>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</si>
  <si>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</si>
  <si>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</si>
  <si>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</si>
  <si>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</si>
  <si>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</si>
  <si>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</si>
  <si>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</si>
  <si>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</si>
  <si>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</si>
  <si>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</si>
  <si>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</si>
  <si>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</si>
  <si>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</si>
  <si>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</si>
  <si>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</si>
  <si>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</si>
  <si>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</si>
  <si>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</si>
  <si>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</si>
  <si>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</si>
  <si>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</si>
  <si>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</si>
  <si>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</si>
  <si>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</si>
  <si>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</si>
  <si>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</si>
  <si>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</si>
  <si>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</si>
  <si>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</si>
  <si>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</si>
  <si>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</si>
  <si>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</si>
  <si>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</si>
  <si>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</si>
  <si>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</si>
  <si>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</si>
  <si>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</si>
  <si>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</si>
  <si>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</si>
  <si>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</si>
  <si>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</si>
  <si>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</si>
  <si>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</si>
  <si>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</si>
  <si>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</si>
  <si>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</si>
  <si>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</si>
  <si>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</si>
  <si>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</si>
  <si>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</si>
  <si>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</si>
  <si>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</si>
  <si>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</si>
  <si>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</si>
  <si>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</si>
  <si>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</si>
  <si>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</si>
  <si>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</si>
  <si>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</si>
  <si>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</si>
  <si>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</si>
  <si>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</si>
  <si>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</si>
  <si>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</si>
  <si>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</si>
  <si>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</si>
  <si>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</si>
  <si>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</si>
  <si>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</si>
  <si>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</si>
  <si>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</si>
  <si>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</si>
  <si>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</si>
  <si>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</si>
  <si>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</si>
  <si>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</si>
  <si>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</si>
  <si>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</si>
  <si>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</si>
  <si>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</si>
  <si>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</si>
  <si>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</si>
  <si>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</si>
  <si>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</si>
  <si>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</si>
  <si>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</si>
  <si>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</si>
  <si>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</si>
  <si>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</si>
  <si>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</si>
  <si>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</si>
  <si>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</si>
  <si>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</si>
  <si>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</si>
  <si>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</si>
  <si>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</si>
  <si>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</si>
  <si>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</si>
  <si>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</si>
  <si>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</si>
  <si>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</si>
  <si>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</si>
  <si>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</si>
  <si>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</si>
  <si>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</si>
  <si>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</si>
  <si>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</si>
  <si>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</si>
  <si>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</si>
  <si>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</si>
  <si>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</si>
  <si>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</si>
  <si>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</si>
  <si>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</si>
  <si>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</si>
  <si>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</si>
  <si>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</si>
  <si>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</si>
  <si>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</si>
  <si>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</si>
  <si>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</si>
  <si>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</si>
  <si>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</si>
  <si>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</si>
  <si>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</si>
  <si>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</si>
  <si>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</si>
  <si>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</si>
  <si>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</si>
  <si>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</si>
  <si>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</si>
  <si>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</si>
  <si>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</si>
  <si>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</si>
  <si>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</si>
  <si>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</si>
  <si>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</si>
  <si>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</si>
  <si>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</si>
  <si>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</si>
  <si>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</si>
  <si>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</si>
  <si>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</si>
  <si>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</si>
  <si>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</si>
  <si>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</si>
  <si>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</si>
  <si>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</si>
  <si>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</si>
  <si>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</si>
  <si>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</si>
  <si>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</si>
  <si>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</si>
  <si>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</si>
  <si>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</si>
  <si>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</si>
  <si>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</si>
  <si>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</si>
  <si>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</si>
  <si>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</si>
  <si>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</si>
  <si>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</si>
  <si>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</si>
  <si>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</si>
  <si>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</si>
  <si>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</si>
  <si>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</si>
  <si>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</si>
  <si>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</si>
  <si>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</si>
  <si>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</si>
  <si>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</si>
  <si>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</si>
  <si>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</si>
  <si>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</si>
  <si>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</si>
  <si>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</si>
  <si>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</si>
  <si>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</si>
  <si>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</si>
  <si>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</si>
  <si>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</si>
  <si>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</si>
  <si>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</si>
  <si>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</si>
  <si>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</si>
  <si>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</si>
  <si>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</si>
  <si>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</si>
  <si>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</si>
  <si>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</si>
  <si>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</si>
  <si>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</si>
  <si>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</si>
  <si>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</si>
  <si>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</si>
  <si>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</si>
  <si>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</si>
  <si>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</si>
  <si>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</si>
  <si>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</si>
  <si>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</si>
  <si>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</si>
  <si>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</si>
  <si>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</si>
  <si>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</si>
  <si>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</si>
  <si>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</si>
  <si>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</si>
  <si>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</si>
  <si>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</si>
  <si>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</si>
  <si>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</si>
  <si>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</si>
  <si>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</si>
  <si>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</si>
  <si>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</si>
  <si>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</si>
  <si>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</si>
  <si>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</si>
  <si>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</si>
  <si>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</si>
  <si>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</si>
  <si>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</si>
  <si>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</si>
  <si>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</si>
  <si>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</si>
  <si>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</si>
  <si>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</si>
  <si>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</si>
  <si>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</si>
  <si>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</si>
  <si>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</si>
  <si>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</si>
  <si>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</si>
  <si>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</si>
  <si>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</si>
  <si>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</si>
  <si>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</si>
  <si>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</si>
  <si>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</si>
  <si>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</si>
  <si>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</si>
  <si>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</si>
  <si>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</si>
  <si>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</si>
  <si>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</si>
  <si>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</si>
  <si>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</si>
  <si>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</si>
  <si>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</si>
  <si>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</si>
  <si>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</si>
  <si>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</si>
  <si>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</si>
  <si>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</si>
  <si>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</si>
  <si>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</si>
  <si>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</si>
  <si>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</si>
  <si>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</si>
  <si>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</si>
  <si>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</si>
  <si>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</si>
  <si>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</si>
  <si>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</si>
  <si>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</si>
  <si>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</si>
  <si>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</si>
  <si>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</si>
  <si>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</si>
  <si>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</si>
  <si>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</si>
  <si>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</si>
  <si>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</si>
  <si>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</si>
  <si>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</si>
  <si>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</si>
  <si>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</si>
  <si>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</si>
  <si>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</si>
  <si>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</si>
  <si>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</si>
  <si>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</si>
  <si>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</si>
  <si>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</si>
  <si>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</si>
  <si>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</si>
  <si>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</si>
  <si>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</si>
  <si>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</si>
  <si>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</si>
  <si>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</si>
  <si>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</si>
  <si>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</si>
  <si>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</si>
  <si>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</si>
  <si>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</si>
  <si>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</si>
  <si>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</si>
  <si>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</si>
  <si>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</si>
  <si>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</si>
  <si>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</si>
  <si>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</si>
  <si>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</si>
  <si>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</si>
  <si>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</si>
  <si>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</si>
  <si>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</si>
  <si>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</si>
  <si>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</si>
  <si>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</si>
  <si>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</si>
  <si>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</si>
  <si>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</si>
  <si>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</si>
  <si>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</si>
  <si>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</si>
  <si>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</si>
  <si>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</si>
  <si>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</si>
  <si>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</si>
  <si>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</si>
  <si>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</si>
  <si>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</si>
  <si>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</si>
  <si>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</si>
  <si>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</si>
  <si>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</si>
  <si>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</si>
  <si>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</si>
  <si>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</si>
  <si>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</si>
  <si>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</si>
  <si>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</si>
  <si>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</si>
  <si>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</si>
  <si>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</si>
  <si>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</si>
  <si>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</si>
  <si>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</si>
  <si>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</si>
  <si>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</si>
  <si>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</si>
  <si>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</si>
  <si>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</si>
  <si>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</si>
  <si>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</si>
  <si>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</si>
  <si>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</si>
  <si>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</si>
  <si>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</si>
  <si>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</si>
  <si>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</si>
  <si>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</si>
  <si>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</si>
  <si>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</si>
  <si>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</si>
  <si>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</si>
  <si>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</si>
  <si>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</si>
  <si>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</si>
  <si>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</si>
  <si>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</si>
  <si>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</si>
  <si>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</si>
  <si>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</si>
  <si>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</si>
  <si>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</si>
  <si>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</si>
  <si>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</si>
  <si>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</si>
  <si>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</si>
  <si>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</si>
  <si>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</si>
  <si>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</si>
  <si>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</si>
  <si>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</si>
  <si>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</si>
  <si>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</si>
  <si>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</si>
  <si>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</si>
  <si>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</si>
  <si>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</si>
  <si>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</si>
  <si>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</si>
  <si>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</si>
  <si>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</si>
  <si>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</si>
  <si>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</si>
  <si>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</si>
  <si>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</si>
  <si>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</si>
  <si>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</si>
  <si>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</si>
  <si>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</si>
  <si>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</si>
  <si>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</si>
  <si>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</si>
  <si>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</si>
  <si>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</si>
  <si>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</si>
  <si>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</si>
  <si>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</si>
  <si>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</si>
  <si>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</si>
  <si>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</si>
  <si>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</si>
  <si>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</si>
  <si>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</si>
  <si>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</si>
  <si>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</si>
  <si>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</si>
  <si>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</si>
  <si>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</si>
  <si>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</si>
  <si>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</si>
  <si>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</si>
  <si>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</si>
  <si>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</si>
  <si>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</si>
  <si>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</si>
  <si>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</si>
  <si>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</si>
  <si>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</si>
  <si>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</si>
  <si>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</si>
  <si>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</si>
  <si>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</si>
  <si>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</si>
  <si>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</si>
  <si>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</si>
  <si>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</si>
  <si>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</si>
  <si>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</si>
  <si>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</si>
  <si>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</si>
  <si>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</si>
  <si>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</si>
  <si>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</si>
  <si>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</si>
  <si>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</si>
  <si>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</si>
  <si>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</si>
  <si>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</si>
  <si>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</si>
  <si>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</si>
  <si>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</si>
  <si>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</si>
  <si>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</si>
  <si>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</si>
  <si>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</si>
  <si>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</si>
  <si>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</si>
  <si>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</si>
  <si>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</si>
  <si>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</si>
  <si>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</si>
  <si>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</si>
  <si>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</si>
  <si>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</si>
  <si>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</si>
  <si>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</si>
  <si>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</si>
  <si>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</si>
  <si>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</si>
  <si>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</si>
  <si>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</si>
  <si>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</si>
  <si>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</si>
  <si>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</si>
  <si>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</si>
  <si>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</si>
  <si>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</si>
  <si>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</si>
  <si>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</si>
  <si>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</si>
  <si>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</si>
  <si>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</si>
  <si>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</si>
  <si>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</si>
  <si>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</si>
  <si>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</si>
  <si>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</si>
  <si>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</si>
  <si>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</si>
  <si>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</si>
  <si>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</si>
  <si>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</si>
  <si>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</si>
  <si>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</si>
  <si>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</si>
  <si>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</si>
  <si>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</si>
  <si>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</si>
  <si>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</si>
  <si>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</si>
  <si>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</si>
  <si>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</si>
  <si>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</si>
  <si>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</si>
  <si>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</si>
  <si>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</si>
  <si>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</si>
  <si>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</si>
  <si>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</si>
  <si>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</si>
  <si>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</si>
  <si>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</si>
  <si>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</si>
  <si>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</si>
  <si>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</si>
  <si>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</si>
  <si>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</si>
  <si>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</si>
  <si>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</si>
  <si>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</si>
  <si>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</si>
  <si>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</si>
  <si>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</si>
  <si>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</si>
  <si>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</si>
  <si>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</si>
  <si>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</si>
  <si>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</si>
  <si>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</si>
  <si>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</si>
  <si>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</si>
  <si>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</si>
  <si>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</si>
  <si>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</si>
  <si>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</si>
  <si>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</si>
  <si>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</si>
  <si>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</si>
  <si>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</si>
  <si>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</si>
  <si>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</si>
  <si>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</si>
  <si>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</si>
  <si>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</si>
  <si>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</si>
  <si>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</si>
  <si>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</si>
  <si>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</si>
  <si>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</si>
  <si>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</si>
  <si>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</si>
  <si>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</si>
  <si>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</si>
  <si>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</si>
  <si>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</si>
  <si>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</si>
  <si>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</si>
  <si>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</si>
  <si>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</si>
  <si>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</si>
  <si>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</si>
  <si>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</si>
  <si>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</si>
  <si>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</si>
  <si>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</si>
  <si>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</si>
  <si>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</si>
  <si>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</si>
  <si>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</si>
  <si>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</si>
  <si>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</si>
  <si>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</si>
  <si>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</si>
  <si>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</si>
  <si>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</si>
  <si>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</si>
  <si>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</si>
  <si>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</si>
  <si>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</si>
  <si>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</si>
  <si>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</si>
  <si>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</si>
  <si>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</si>
  <si>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</si>
  <si>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</si>
  <si>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</si>
  <si>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</si>
  <si>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</si>
  <si>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</si>
  <si>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</si>
  <si>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</si>
  <si>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</si>
  <si>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</si>
  <si>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</si>
  <si>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</si>
  <si>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</si>
  <si>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</si>
  <si>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</si>
  <si>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</si>
  <si>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</si>
  <si>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</si>
  <si>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</si>
  <si>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</si>
  <si>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</si>
  <si>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</si>
  <si>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</si>
  <si>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</si>
  <si>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</si>
  <si>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</si>
  <si>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</si>
  <si>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</si>
  <si>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</si>
  <si>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</si>
  <si>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</si>
  <si>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</si>
  <si>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</si>
  <si>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</si>
  <si>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</si>
  <si>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</si>
  <si>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</si>
  <si>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</si>
  <si>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</si>
  <si>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</si>
  <si>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</si>
  <si>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</si>
  <si>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</si>
  <si>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</si>
  <si>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</si>
  <si>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</si>
  <si>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</si>
  <si>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</si>
  <si>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</si>
  <si>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</si>
  <si>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</si>
  <si>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</si>
  <si>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</si>
  <si>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</si>
  <si>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</si>
  <si>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</si>
  <si>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</si>
  <si>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</si>
  <si>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</si>
  <si>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</si>
  <si>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</si>
  <si>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</si>
  <si>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</si>
  <si>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</si>
  <si>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</si>
  <si>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</si>
  <si>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</si>
  <si>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</si>
  <si>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</si>
  <si>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</si>
  <si>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</si>
  <si>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</si>
  <si>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</si>
  <si>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</si>
  <si>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</si>
  <si>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</si>
  <si>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</si>
  <si>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</si>
  <si>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</si>
  <si>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</si>
  <si>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</si>
  <si>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</si>
  <si>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</si>
  <si>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</si>
  <si>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</si>
  <si>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</si>
  <si>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</si>
  <si>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</si>
  <si>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</si>
  <si>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</si>
  <si>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</si>
  <si>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</si>
  <si>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</si>
  <si>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</si>
  <si>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</si>
  <si>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</si>
  <si>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</si>
  <si>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</si>
  <si>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</si>
  <si>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</si>
  <si>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</si>
  <si>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</si>
  <si>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</si>
  <si>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</si>
  <si>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</si>
  <si>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</si>
  <si>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</si>
  <si>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</si>
  <si>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</si>
  <si>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</si>
  <si>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</si>
  <si>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</si>
  <si>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</si>
  <si>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</si>
  <si>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</si>
  <si>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</si>
  <si>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</si>
  <si>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</si>
  <si>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</si>
  <si>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</si>
  <si>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</si>
  <si>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</si>
  <si>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</si>
  <si>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</si>
  <si>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</si>
  <si>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</si>
  <si>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</si>
  <si>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</si>
  <si>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</si>
  <si>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</si>
  <si>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</si>
  <si>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</si>
  <si>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</si>
  <si>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</si>
  <si>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</si>
  <si>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</si>
  <si>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</si>
  <si>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</si>
  <si>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</si>
  <si>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</si>
  <si>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</si>
  <si>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</si>
  <si>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</si>
  <si>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</si>
  <si>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</si>
  <si>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</si>
  <si>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</si>
  <si>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</si>
  <si>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</si>
  <si>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</si>
  <si>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</si>
  <si>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</si>
  <si>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</si>
  <si>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</si>
  <si>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</si>
  <si>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</si>
  <si>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</si>
  <si>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</si>
  <si>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</si>
  <si>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</si>
  <si>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</si>
  <si>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</si>
  <si>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</si>
  <si>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</si>
  <si>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</si>
  <si>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</si>
  <si>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</si>
  <si>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</si>
  <si>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</si>
  <si>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</si>
  <si>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</si>
  <si>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</si>
  <si>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</si>
  <si>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</si>
  <si>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</si>
  <si>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</si>
  <si>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</si>
  <si>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</si>
  <si>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</si>
  <si>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</si>
  <si>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</si>
  <si>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</si>
  <si>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</si>
  <si>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</si>
  <si>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</si>
  <si>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</si>
  <si>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</si>
  <si>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</si>
  <si>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</si>
  <si>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</si>
  <si>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</si>
  <si>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</si>
  <si>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</si>
  <si>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</si>
  <si>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</si>
  <si>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</si>
  <si>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</si>
  <si>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</si>
  <si>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</si>
  <si>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</si>
  <si>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</si>
  <si>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</si>
  <si>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</si>
  <si>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</si>
  <si>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</si>
  <si>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</si>
  <si>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</si>
  <si>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</si>
  <si>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</si>
  <si>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</si>
  <si>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</si>
  <si>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</si>
  <si>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</si>
  <si>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</si>
  <si>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</si>
  <si>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</si>
  <si>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</si>
  <si>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</si>
  <si>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</si>
  <si>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</si>
  <si>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</si>
  <si>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</si>
  <si>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</si>
  <si>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</si>
  <si>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</si>
  <si>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</si>
  <si>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</si>
  <si>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</si>
  <si>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</si>
  <si>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</si>
  <si>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</si>
  <si>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</si>
  <si>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</si>
  <si>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</si>
  <si>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</si>
  <si>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</si>
  <si>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</si>
  <si>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</si>
  <si>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</si>
  <si>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</si>
  <si>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</si>
  <si>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</si>
  <si>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</si>
  <si>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</si>
  <si>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</si>
  <si>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</si>
  <si>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</si>
  <si>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</si>
  <si>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</si>
  <si>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</si>
  <si>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</si>
  <si>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</si>
  <si>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</si>
  <si>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</si>
  <si>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</si>
  <si>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</si>
  <si>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</si>
  <si>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</si>
  <si>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</si>
  <si>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</si>
  <si>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</si>
  <si>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</si>
  <si>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</si>
  <si>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</si>
  <si>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</si>
  <si>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</si>
  <si>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</si>
  <si>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</si>
  <si>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</si>
  <si>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</si>
  <si>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</si>
  <si>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</si>
  <si>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</si>
  <si>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</si>
  <si>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</si>
  <si>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</si>
  <si>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</si>
  <si>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</si>
  <si>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</si>
  <si>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</si>
  <si>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</si>
  <si>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</si>
  <si>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</si>
  <si>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</si>
  <si>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</si>
  <si>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</si>
  <si>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</si>
  <si>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</si>
  <si>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</si>
  <si>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</si>
  <si>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</si>
  <si>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</si>
  <si>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</si>
  <si>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</si>
  <si>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</si>
  <si>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</si>
  <si>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</si>
  <si>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</si>
  <si>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</si>
  <si>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</si>
  <si>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</si>
  <si>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</si>
  <si>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</si>
  <si>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</si>
  <si>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</si>
  <si>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</si>
  <si>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</si>
  <si>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</si>
  <si>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</si>
  <si>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</si>
  <si>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</si>
  <si>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</si>
  <si>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</si>
  <si>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</si>
  <si>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</si>
  <si>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</si>
  <si>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</si>
  <si>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</si>
  <si>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</si>
  <si>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</si>
  <si>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</si>
  <si>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</si>
  <si>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</si>
  <si>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</si>
  <si>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</si>
  <si>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</si>
  <si>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</si>
  <si>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</si>
  <si>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</si>
  <si>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</si>
  <si>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</si>
  <si>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</si>
  <si>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</si>
  <si>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</si>
  <si>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</si>
  <si>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</si>
  <si>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</si>
  <si>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</si>
  <si>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</si>
  <si>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</si>
  <si>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</si>
  <si>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</si>
  <si>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</si>
  <si>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</si>
  <si>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</si>
  <si>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</si>
  <si>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</si>
  <si>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</si>
  <si>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</si>
  <si>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</si>
  <si>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</si>
  <si>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</si>
  <si>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</si>
  <si>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</si>
  <si>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</si>
  <si>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</si>
  <si>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</si>
  <si>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</si>
  <si>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</si>
  <si>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</si>
  <si>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</si>
  <si>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</si>
  <si>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</si>
  <si>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</si>
  <si>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</si>
  <si>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</si>
  <si>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</si>
  <si>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</si>
  <si>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</si>
  <si>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</si>
  <si>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</si>
  <si>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</si>
  <si>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</si>
  <si>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</si>
  <si>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</si>
  <si>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</si>
  <si>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</si>
  <si>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</si>
  <si>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</si>
  <si>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</si>
  <si>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</si>
  <si>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</si>
  <si>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</si>
  <si>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</si>
  <si>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</si>
  <si>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</si>
  <si>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</si>
  <si>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</si>
  <si>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</si>
  <si>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</si>
  <si>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</si>
  <si>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</si>
  <si>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</si>
  <si>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</si>
  <si>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</si>
  <si>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</si>
  <si>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</si>
  <si>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</si>
  <si>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</si>
  <si>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</si>
  <si>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</si>
  <si>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</si>
  <si>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</si>
  <si>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</si>
  <si>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</si>
  <si>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</si>
  <si>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</si>
  <si>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</si>
  <si>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</si>
  <si>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</si>
  <si>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</si>
  <si>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</si>
  <si>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</si>
  <si>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</si>
  <si>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</si>
  <si>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</si>
  <si>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</si>
  <si>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</si>
  <si>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</si>
  <si>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</si>
  <si>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</si>
  <si>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</si>
  <si>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</si>
  <si>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</si>
  <si>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</si>
  <si>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</si>
  <si>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</si>
  <si>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</si>
  <si>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</si>
  <si>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</si>
  <si>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</si>
  <si>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</si>
  <si>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</si>
  <si>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</si>
  <si>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</si>
  <si>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</si>
  <si>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</si>
  <si>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</si>
  <si>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</si>
  <si>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</si>
  <si>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</si>
  <si>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</si>
  <si>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</si>
  <si>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</si>
  <si>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</si>
  <si>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</si>
  <si>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</si>
  <si>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</si>
  <si>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</si>
  <si>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</si>
  <si>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</si>
  <si>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</si>
  <si>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</si>
  <si>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</si>
  <si>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</si>
  <si>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</si>
  <si>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</si>
  <si>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</si>
  <si>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</si>
  <si>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</si>
  <si>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</si>
  <si>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</si>
  <si>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</si>
  <si>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</si>
  <si>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</si>
  <si>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</si>
  <si>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</si>
  <si>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</si>
  <si>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</si>
  <si>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</si>
  <si>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</si>
  <si>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</si>
  <si>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</si>
  <si>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</si>
  <si>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</si>
  <si>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</si>
  <si>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</si>
  <si>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</si>
  <si>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</si>
  <si>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</si>
  <si>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</si>
  <si>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</si>
  <si>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</si>
  <si>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</si>
  <si>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</si>
  <si>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</si>
  <si>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</si>
  <si>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</si>
  <si>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</si>
  <si>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</si>
  <si>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</si>
  <si>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</si>
  <si>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</si>
  <si>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</si>
  <si>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</si>
  <si>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</si>
  <si>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</si>
  <si>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</si>
  <si>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</si>
  <si>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</si>
  <si>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</si>
  <si>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</si>
  <si>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</si>
  <si>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</si>
  <si>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</si>
  <si>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</si>
  <si>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</si>
  <si>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</si>
  <si>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</si>
  <si>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</si>
  <si>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</si>
  <si>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</si>
  <si>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</si>
  <si>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</si>
  <si>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</si>
  <si>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</si>
  <si>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</si>
  <si>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</si>
  <si>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</si>
  <si>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</si>
  <si>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</si>
  <si>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</si>
  <si>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</si>
  <si>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</si>
  <si>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</si>
  <si>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</si>
  <si>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</si>
  <si>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</si>
  <si>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</si>
  <si>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</si>
  <si>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</si>
  <si>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</si>
  <si>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</si>
  <si>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</si>
  <si>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</si>
  <si>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</si>
  <si>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</si>
  <si>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</si>
  <si>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</si>
  <si>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</si>
  <si>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</si>
  <si>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</si>
  <si>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</si>
  <si>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</si>
  <si>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</si>
  <si>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</si>
  <si>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</si>
  <si>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</si>
  <si>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</si>
  <si>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</si>
  <si>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</si>
  <si>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</si>
  <si>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</si>
  <si>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</si>
  <si>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</si>
  <si>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</si>
  <si>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</si>
  <si>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</si>
  <si>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</si>
  <si>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</si>
  <si>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</si>
  <si>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</si>
  <si>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</si>
  <si>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</si>
  <si>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</si>
  <si>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</si>
  <si>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</si>
  <si>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</si>
  <si>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</si>
  <si>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</si>
  <si>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</si>
  <si>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</si>
  <si>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</si>
  <si>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</si>
  <si>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</si>
  <si>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</si>
  <si>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</si>
  <si>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</si>
  <si>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</si>
  <si>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</si>
  <si>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</si>
  <si>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</si>
  <si>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</si>
  <si>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</si>
  <si>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</si>
  <si>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</si>
  <si>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</si>
  <si>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</si>
  <si>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</si>
  <si>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</si>
  <si>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</si>
  <si>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</si>
  <si>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</si>
  <si>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</si>
  <si>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</si>
  <si>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</si>
  <si>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</si>
  <si>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</si>
  <si>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</si>
  <si>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</si>
  <si>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</si>
  <si>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</si>
  <si>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</si>
  <si>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</si>
  <si>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</si>
  <si>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</si>
  <si>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</si>
  <si>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</si>
  <si>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</si>
  <si>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</si>
  <si>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</si>
  <si>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</si>
  <si>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</si>
  <si>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</si>
  <si>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</si>
  <si>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</si>
  <si>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</si>
  <si>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</si>
  <si>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</si>
  <si>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</si>
  <si>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</si>
  <si>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</si>
  <si>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</si>
  <si>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</si>
  <si>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</si>
  <si>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</si>
  <si>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</si>
  <si>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</si>
  <si>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</si>
  <si>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</si>
  <si>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</si>
  <si>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</si>
  <si>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</si>
  <si>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</si>
  <si>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</si>
  <si>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</si>
  <si>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</si>
  <si>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</si>
  <si>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</si>
  <si>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</si>
  <si>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</si>
  <si>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</si>
  <si>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</si>
  <si>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</si>
  <si>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</si>
  <si>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</si>
  <si>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</si>
  <si>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</si>
  <si>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</si>
  <si>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</si>
  <si>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</si>
  <si>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</si>
  <si>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</si>
  <si>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</si>
  <si>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</si>
  <si>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</si>
  <si>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</si>
  <si>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</si>
  <si>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</si>
  <si>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</si>
  <si>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</si>
  <si>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</si>
  <si>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</si>
  <si>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</si>
  <si>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</si>
  <si>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</si>
  <si>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</si>
  <si>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</si>
  <si>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</si>
  <si>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</si>
  <si>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</si>
  <si>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</si>
  <si>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</si>
  <si>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</si>
  <si>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</si>
  <si>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</si>
  <si>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</si>
  <si>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</si>
  <si>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</si>
  <si>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</si>
  <si>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</si>
  <si>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</si>
  <si>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</si>
  <si>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</si>
  <si>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</si>
  <si>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</si>
  <si>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</si>
  <si>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</si>
  <si>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</si>
  <si>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</si>
  <si>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</si>
  <si>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</si>
  <si>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</si>
  <si>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</si>
  <si>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</si>
  <si>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</si>
  <si>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</si>
  <si>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</si>
  <si>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</si>
  <si>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</si>
  <si>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</si>
  <si>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</si>
  <si>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</si>
  <si>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</si>
  <si>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</si>
  <si>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</si>
  <si>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</si>
  <si>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</si>
  <si>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</si>
  <si>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</si>
  <si>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</si>
  <si>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</si>
  <si>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</si>
  <si>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</si>
  <si>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</si>
  <si>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</si>
  <si>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</si>
  <si>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</si>
  <si>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</si>
  <si>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</si>
  <si>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</si>
  <si>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</si>
  <si>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</si>
  <si>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</si>
  <si>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</si>
  <si>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</si>
  <si>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</si>
  <si>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</si>
  <si>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</si>
  <si>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</si>
  <si>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</si>
  <si>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</si>
  <si>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</si>
  <si>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</si>
  <si>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</si>
  <si>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</si>
  <si>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</si>
  <si>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</si>
  <si>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</si>
  <si>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</si>
  <si>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</si>
  <si>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</si>
  <si>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</si>
  <si>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</si>
  <si>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</si>
  <si>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</si>
  <si>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</si>
  <si>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</si>
  <si>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</si>
  <si>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</si>
  <si>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</si>
  <si>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</si>
  <si>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</si>
  <si>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</si>
  <si>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</si>
  <si>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</si>
  <si>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</si>
  <si>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</si>
  <si>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</si>
  <si>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</si>
  <si>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</si>
  <si>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</si>
  <si>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</si>
  <si>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</si>
  <si>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</si>
  <si>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</si>
  <si>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</si>
  <si>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</si>
  <si>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</si>
  <si>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</si>
  <si>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</si>
  <si>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</si>
  <si>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</si>
  <si>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</si>
  <si>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</si>
  <si>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</si>
  <si>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</si>
  <si>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</si>
  <si>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</si>
  <si>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</si>
  <si>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</si>
  <si>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</si>
  <si>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</si>
  <si>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</si>
  <si>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</si>
  <si>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</si>
  <si>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</si>
  <si>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</si>
  <si>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</si>
  <si>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</si>
  <si>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</si>
  <si>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</si>
  <si>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</si>
  <si>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</si>
  <si>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</si>
  <si>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</si>
  <si>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</si>
  <si>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</si>
  <si>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</si>
  <si>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</si>
  <si>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</si>
  <si>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</si>
  <si>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</si>
  <si>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</si>
  <si>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</si>
  <si>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</si>
  <si>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</si>
  <si>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</si>
  <si>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</si>
  <si>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</si>
  <si>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</si>
  <si>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</si>
  <si>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</si>
  <si>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</si>
  <si>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</si>
  <si>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</si>
  <si>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</si>
  <si>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</si>
  <si>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</si>
  <si>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</si>
  <si>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</si>
  <si>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</si>
  <si>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</si>
  <si>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</si>
  <si>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</si>
  <si>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</si>
  <si>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</si>
  <si>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</si>
  <si>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</si>
  <si>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</si>
  <si>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</si>
  <si>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</si>
  <si>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</si>
  <si>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</si>
  <si>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</si>
  <si>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</si>
  <si>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</si>
  <si>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</si>
  <si>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</si>
  <si>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</si>
  <si>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</si>
  <si>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</si>
  <si>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</si>
  <si>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</si>
  <si>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</si>
  <si>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</si>
  <si>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</si>
  <si>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</si>
  <si>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</si>
  <si>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</si>
  <si>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</si>
  <si>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</si>
  <si>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</si>
  <si>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</si>
  <si>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</si>
  <si>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</si>
  <si>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</si>
  <si>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</si>
  <si>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</si>
  <si>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</si>
  <si>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</si>
  <si>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</si>
  <si>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</si>
  <si>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</si>
  <si>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</si>
  <si>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</si>
  <si>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</si>
  <si>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</si>
  <si>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</si>
  <si>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</si>
  <si>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</si>
  <si>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</si>
  <si>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</si>
  <si>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</si>
  <si>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</si>
  <si>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</si>
  <si>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</si>
  <si>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</si>
  <si>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</si>
  <si>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</si>
  <si>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</si>
  <si>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</si>
  <si>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</si>
  <si>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</si>
  <si>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</si>
  <si>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</si>
  <si>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</si>
  <si>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</si>
  <si>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</si>
  <si>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</si>
  <si>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</si>
  <si>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</si>
  <si>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</si>
  <si>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</si>
  <si>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</si>
  <si>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</si>
  <si>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</si>
  <si>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</si>
  <si>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</si>
  <si>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</si>
  <si>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</si>
  <si>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</si>
  <si>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</si>
  <si>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</si>
  <si>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</si>
  <si>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</si>
  <si>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</si>
  <si>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</si>
  <si>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</si>
  <si>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</si>
  <si>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</si>
  <si>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</si>
  <si>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</si>
  <si>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</si>
  <si>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</si>
  <si>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</si>
  <si>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</si>
  <si>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</si>
  <si>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</si>
  <si>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</si>
  <si>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</si>
  <si>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</si>
  <si>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</si>
  <si>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</si>
  <si>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</si>
  <si>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</si>
  <si>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</si>
  <si>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</si>
  <si>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</si>
  <si>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</si>
  <si>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</si>
  <si>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</si>
  <si>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</si>
  <si>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</si>
  <si>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</si>
  <si>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</si>
  <si>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</si>
  <si>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</si>
  <si>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</si>
  <si>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</si>
  <si>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</si>
  <si>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</si>
  <si>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</si>
  <si>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</si>
  <si>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</si>
  <si>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</si>
  <si>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</si>
  <si>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</si>
  <si>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</si>
  <si>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</si>
  <si>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</si>
  <si>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</si>
  <si>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</si>
  <si>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</si>
  <si>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</si>
  <si>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</si>
  <si>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</si>
  <si>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</si>
  <si>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</si>
  <si>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</si>
  <si>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</si>
  <si>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</si>
  <si>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</si>
  <si>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</si>
  <si>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</si>
  <si>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</si>
  <si>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</si>
  <si>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</si>
  <si>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</si>
  <si>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</si>
  <si>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</si>
  <si>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</si>
  <si>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</si>
  <si>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</si>
  <si>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</si>
  <si>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</si>
  <si>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</si>
  <si>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</si>
  <si>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</si>
  <si>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</si>
  <si>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</si>
  <si>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</si>
  <si>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</si>
  <si>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</si>
  <si>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</si>
  <si>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</si>
  <si>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</si>
  <si>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</si>
  <si>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</si>
  <si>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</si>
  <si>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</si>
  <si>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</si>
  <si>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</si>
  <si>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</si>
  <si>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</si>
  <si>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</si>
  <si>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</si>
  <si>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</si>
  <si>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</si>
  <si>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</si>
  <si>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</si>
  <si>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</si>
  <si>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</si>
  <si>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</si>
  <si>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</si>
  <si>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</si>
  <si>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</si>
  <si>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</si>
  <si>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</si>
  <si>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</si>
  <si>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</si>
  <si>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</si>
  <si>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</si>
  <si>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</si>
  <si>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</si>
  <si>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</si>
  <si>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</si>
  <si>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</si>
  <si>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</si>
  <si>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</si>
  <si>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</si>
  <si>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</si>
  <si>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</si>
  <si>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</si>
  <si>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</si>
  <si>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</si>
  <si>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</si>
  <si>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</si>
  <si>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</si>
  <si>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</si>
  <si>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</si>
  <si>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</si>
  <si>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</si>
  <si>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</si>
  <si>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</si>
  <si>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</si>
  <si>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</si>
  <si>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</si>
  <si>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</si>
  <si>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</si>
  <si>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</si>
  <si>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</si>
  <si>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</si>
  <si>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</si>
  <si>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</si>
  <si>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</si>
  <si>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</si>
  <si>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</si>
  <si>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</si>
  <si>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</si>
  <si>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</si>
  <si>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</si>
  <si>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</si>
  <si>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</si>
  <si>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</si>
  <si>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</si>
  <si>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</si>
  <si>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</si>
  <si>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</si>
  <si>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</si>
  <si>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</si>
  <si>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</si>
  <si>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</si>
  <si>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</si>
  <si>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</si>
  <si>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</si>
  <si>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</si>
  <si>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</si>
  <si>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</si>
  <si>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</si>
  <si>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</si>
  <si>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</si>
  <si>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</si>
  <si>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</si>
  <si>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</si>
  <si>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</si>
  <si>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</si>
  <si>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</si>
  <si>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</si>
  <si>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</si>
  <si>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</si>
  <si>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</si>
  <si>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</si>
  <si>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</si>
  <si>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</si>
  <si>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</si>
  <si>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</si>
  <si>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</si>
  <si>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</si>
  <si>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</si>
  <si>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</si>
  <si>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</si>
  <si>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</si>
  <si>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</si>
  <si>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</si>
  <si>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</si>
  <si>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</si>
  <si>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</si>
  <si>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</si>
  <si>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</si>
  <si>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</si>
  <si>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</si>
  <si>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</si>
  <si>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</si>
  <si>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</si>
  <si>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</si>
  <si>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</si>
  <si>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</si>
  <si>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</si>
  <si>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</si>
  <si>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</si>
  <si>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</si>
  <si>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</si>
  <si>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</si>
  <si>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</si>
  <si>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</si>
  <si>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</si>
  <si>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</si>
  <si>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</si>
  <si>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</si>
  <si>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</si>
  <si>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</si>
  <si>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</si>
  <si>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</si>
  <si>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</si>
  <si>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</si>
  <si>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</si>
  <si>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</si>
  <si>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</si>
  <si>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</si>
  <si>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</si>
  <si>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</si>
  <si>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</si>
  <si>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</si>
  <si>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</si>
  <si>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</si>
  <si>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</si>
  <si>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</si>
  <si>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</si>
  <si>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</si>
  <si>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</si>
  <si>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</si>
  <si>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</si>
  <si>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</si>
  <si>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</si>
  <si>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</si>
  <si>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</si>
  <si>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</si>
  <si>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</si>
  <si>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</si>
  <si>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</si>
  <si>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</si>
  <si>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</si>
  <si>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</si>
  <si>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</si>
  <si>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</si>
  <si>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</si>
  <si>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</si>
  <si>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</si>
  <si>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</si>
  <si>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</si>
  <si>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</si>
  <si>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</si>
  <si>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</si>
  <si>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</si>
  <si>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</si>
  <si>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</si>
  <si>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</si>
  <si>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</si>
  <si>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</si>
  <si>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</si>
  <si>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</si>
  <si>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</si>
  <si>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</si>
  <si>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</si>
  <si>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</si>
  <si>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</si>
  <si>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</si>
  <si>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</si>
  <si>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</si>
  <si>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</si>
  <si>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</si>
  <si>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</si>
  <si>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</si>
  <si>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</si>
  <si>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</si>
  <si>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</si>
  <si>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</si>
  <si>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</si>
  <si>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</si>
  <si>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</si>
  <si>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</si>
  <si>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</si>
  <si>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</si>
  <si>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</si>
  <si>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</si>
  <si>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</si>
  <si>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</si>
  <si>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</si>
  <si>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</si>
  <si>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</si>
  <si>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</si>
  <si>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</si>
  <si>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</si>
  <si>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</si>
  <si>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</si>
  <si>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</si>
  <si>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</si>
  <si>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</si>
  <si>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</si>
  <si>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</si>
  <si>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</si>
  <si>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</si>
  <si>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</si>
  <si>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</si>
  <si>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</si>
  <si>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</si>
  <si>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</si>
  <si>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</si>
  <si>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</si>
  <si>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</si>
  <si>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</si>
  <si>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</si>
  <si>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</si>
  <si>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</si>
  <si>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</si>
  <si>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</si>
  <si>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</si>
  <si>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</si>
  <si>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</si>
  <si>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</si>
  <si>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</si>
  <si>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</si>
  <si>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</si>
  <si>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</si>
  <si>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</si>
  <si>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</si>
  <si>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</si>
  <si>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</si>
  <si>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</si>
  <si>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</si>
  <si>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</si>
  <si>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</si>
  <si>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</si>
  <si>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</si>
  <si>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</si>
  <si>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</si>
  <si>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</si>
  <si>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</si>
  <si>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</si>
  <si>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</si>
  <si>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</si>
  <si>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</si>
  <si>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</si>
  <si>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</si>
  <si>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</si>
  <si>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</si>
  <si>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</si>
  <si>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</si>
  <si>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</si>
  <si>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</si>
  <si>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</si>
  <si>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</si>
  <si>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</si>
  <si>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</si>
  <si>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</si>
  <si>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</si>
  <si>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</si>
  <si>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</si>
  <si>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</si>
  <si>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</si>
  <si>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</si>
  <si>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</si>
  <si>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</si>
  <si>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</si>
  <si>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</si>
  <si>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</si>
  <si>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</si>
  <si>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</si>
  <si>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</si>
  <si>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</si>
  <si>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</si>
  <si>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</si>
  <si>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</si>
  <si>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</si>
  <si>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</si>
  <si>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</si>
  <si>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</si>
  <si>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</si>
  <si>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</si>
  <si>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</si>
  <si>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</si>
  <si>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</si>
  <si>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</si>
  <si>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</si>
  <si>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</si>
  <si>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</si>
  <si>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</si>
  <si>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</si>
  <si>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</si>
  <si>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</si>
  <si>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</si>
  <si>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</si>
  <si>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</si>
  <si>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</si>
  <si>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</si>
  <si>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</si>
  <si>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</si>
  <si>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</si>
  <si>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</si>
  <si>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</si>
  <si>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</si>
  <si>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</si>
  <si>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</si>
  <si>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</si>
  <si>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</si>
  <si>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</si>
  <si>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</si>
  <si>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</si>
  <si>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</si>
  <si>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</si>
  <si>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</si>
  <si>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</si>
  <si>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</si>
  <si>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</si>
  <si>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</si>
  <si>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</si>
  <si>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</si>
  <si>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</si>
  <si>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</si>
  <si>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</si>
  <si>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</si>
  <si>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</si>
  <si>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</si>
  <si>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</si>
  <si>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</si>
  <si>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</si>
  <si>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</si>
  <si>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</si>
  <si>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</si>
  <si>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</si>
  <si>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</si>
  <si>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</si>
  <si>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</si>
  <si>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</si>
  <si>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</si>
  <si>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</si>
  <si>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</si>
  <si>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</si>
  <si>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</si>
  <si>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</si>
  <si>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</si>
  <si>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</si>
  <si>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</si>
  <si>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</si>
  <si>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</si>
  <si>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</si>
  <si>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</si>
  <si>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</si>
  <si>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</si>
  <si>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</si>
  <si>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</si>
  <si>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</si>
  <si>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</si>
  <si>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</si>
  <si>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</si>
  <si>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</si>
  <si>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</si>
  <si>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</si>
  <si>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</si>
  <si>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</si>
  <si>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</si>
  <si>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</si>
  <si>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</si>
  <si>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</si>
  <si>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</si>
  <si>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</si>
  <si>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</si>
  <si>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</si>
  <si>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</si>
  <si>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</si>
  <si>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</si>
  <si>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</si>
  <si>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</si>
  <si>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</si>
  <si>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</si>
  <si>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</si>
  <si>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</si>
  <si>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</si>
  <si>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</si>
  <si>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</si>
  <si>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</si>
  <si>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</si>
  <si>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</si>
  <si>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</si>
  <si>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</si>
  <si>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</si>
  <si>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</si>
  <si>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</si>
  <si>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</si>
  <si>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</si>
  <si>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</si>
  <si>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</si>
  <si>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</si>
  <si>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</si>
  <si>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</si>
  <si>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</si>
  <si>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</si>
  <si>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</si>
  <si>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</si>
  <si>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</si>
  <si>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</si>
  <si>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</si>
  <si>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</si>
  <si>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</si>
  <si>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</si>
  <si>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</si>
  <si>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</si>
  <si>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</si>
  <si>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</si>
  <si>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</si>
  <si>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</si>
  <si>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</si>
  <si>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</si>
  <si>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</si>
  <si>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</si>
  <si>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</si>
  <si>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</si>
  <si>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</si>
  <si>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</si>
  <si>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</si>
  <si>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</si>
  <si>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</si>
  <si>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</si>
  <si>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</si>
  <si>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</si>
  <si>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</si>
  <si>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</si>
  <si>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</si>
  <si>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</si>
  <si>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</si>
  <si>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</si>
  <si>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</si>
  <si>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</si>
  <si>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</si>
  <si>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</si>
  <si>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</si>
  <si>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</si>
  <si>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</si>
  <si>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</si>
  <si>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</si>
  <si>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</si>
  <si>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</si>
  <si>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</si>
  <si>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</si>
  <si>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</si>
  <si>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</si>
  <si>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</si>
  <si>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</si>
  <si>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</si>
  <si>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</si>
  <si>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</si>
  <si>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</si>
  <si>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</si>
  <si>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</si>
  <si>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</si>
  <si>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</si>
  <si>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</si>
  <si>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</si>
  <si>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</si>
  <si>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</si>
  <si>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</si>
  <si>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</si>
  <si>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</si>
  <si>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</si>
  <si>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</si>
  <si>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</si>
  <si>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</si>
  <si>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</si>
  <si>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</si>
  <si>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</si>
  <si>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</si>
  <si>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</si>
  <si>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</si>
  <si>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</si>
  <si>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</si>
  <si>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</si>
  <si>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</si>
  <si>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</si>
  <si>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</si>
  <si>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</si>
  <si>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</si>
  <si>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</si>
  <si>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</si>
  <si>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</si>
  <si>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</si>
  <si>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</si>
  <si>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</si>
  <si>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</si>
  <si>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</si>
  <si>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</si>
  <si>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</si>
  <si>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</si>
  <si>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</si>
  <si>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</si>
  <si>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</si>
  <si>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</si>
  <si>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</si>
  <si>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</si>
  <si>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</si>
  <si>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</si>
  <si>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</si>
  <si>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</si>
  <si>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</si>
  <si>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</si>
  <si>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</si>
  <si>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</si>
  <si>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</si>
  <si>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</si>
  <si>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</si>
  <si>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</si>
  <si>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</si>
  <si>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</si>
  <si>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</si>
  <si>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</si>
  <si>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</si>
  <si>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</si>
  <si>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</si>
  <si>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</si>
  <si>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</si>
  <si>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</si>
  <si>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</si>
  <si>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</si>
  <si>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</si>
  <si>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</si>
  <si>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</si>
  <si>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</si>
  <si>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</si>
  <si>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</si>
  <si>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</si>
  <si>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</si>
  <si>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</si>
  <si>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</si>
  <si>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</si>
  <si>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</si>
  <si>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</si>
  <si>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</si>
  <si>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</si>
  <si>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</si>
  <si>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</si>
  <si>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</si>
  <si>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</si>
  <si>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</si>
  <si>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</si>
  <si>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</si>
  <si>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</si>
  <si>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</si>
  <si>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</si>
  <si>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</si>
  <si>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</si>
  <si>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</si>
  <si>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</si>
  <si>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</si>
  <si>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</si>
  <si>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</si>
  <si>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</si>
  <si>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</si>
  <si>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</si>
  <si>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</si>
  <si>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</si>
  <si>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</si>
  <si>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</si>
  <si>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</si>
  <si>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</si>
  <si>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</si>
  <si>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</si>
  <si>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</si>
  <si>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</si>
  <si>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</si>
  <si>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</si>
  <si>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</si>
  <si>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</si>
  <si>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</si>
  <si>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</si>
  <si>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</si>
  <si>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</si>
  <si>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</si>
  <si>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</si>
  <si>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</si>
  <si>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</si>
  <si>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</si>
  <si>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</si>
  <si>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</si>
  <si>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</si>
  <si>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</si>
  <si>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</si>
  <si>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</si>
  <si>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</si>
  <si>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</si>
  <si>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</si>
  <si>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</si>
  <si>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</si>
  <si>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</si>
  <si>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</si>
  <si>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</si>
  <si>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</si>
  <si>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</si>
  <si>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</si>
  <si>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</si>
  <si>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</si>
  <si>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</si>
  <si>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</si>
  <si>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</si>
  <si>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</si>
  <si>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</si>
  <si>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</si>
  <si>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</si>
  <si>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</si>
  <si>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</si>
  <si>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</si>
  <si>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</si>
  <si>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</si>
  <si>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</si>
  <si>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</si>
  <si>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</si>
  <si>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</si>
  <si>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</si>
  <si>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</si>
  <si>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</si>
  <si>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</si>
  <si>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</si>
  <si>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</si>
  <si>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</si>
  <si>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</si>
  <si>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</si>
  <si>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</si>
  <si>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</si>
  <si>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</si>
  <si>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</si>
  <si>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</si>
  <si>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</si>
  <si>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</si>
  <si>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</si>
  <si>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</si>
  <si>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</si>
  <si>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</si>
  <si>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</si>
  <si>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</si>
  <si>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</si>
  <si>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</si>
  <si>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</si>
  <si>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</si>
  <si>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</si>
  <si>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</si>
  <si>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</si>
  <si>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</si>
  <si>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</si>
  <si>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</si>
  <si>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</si>
  <si>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</si>
  <si>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</si>
  <si>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</si>
  <si>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</si>
  <si>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</si>
  <si>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</si>
  <si>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</si>
  <si>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</si>
  <si>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</si>
  <si>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</si>
  <si>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</si>
  <si>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</si>
  <si>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</si>
  <si>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</si>
  <si>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</si>
  <si>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</si>
  <si>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</si>
  <si>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</si>
  <si>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</si>
  <si>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</si>
  <si>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</si>
  <si>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</si>
  <si>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</si>
  <si>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</si>
  <si>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</si>
  <si>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</si>
  <si>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</si>
  <si>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</si>
  <si>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</si>
  <si>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</si>
  <si>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</si>
  <si>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</si>
  <si>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</si>
  <si>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</si>
  <si>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</si>
  <si>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</si>
  <si>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</si>
  <si>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</si>
  <si>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</si>
  <si>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</si>
  <si>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</si>
  <si>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</si>
  <si>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</si>
  <si>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</si>
  <si>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</si>
  <si>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</si>
  <si>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</si>
  <si>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</si>
  <si>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</si>
  <si>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</si>
  <si>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</si>
  <si>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</si>
  <si>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</si>
  <si>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</si>
  <si>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</si>
  <si>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</si>
  <si>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</si>
  <si>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</si>
  <si>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</si>
  <si>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</si>
  <si>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</si>
  <si>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</si>
  <si>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</si>
  <si>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</si>
  <si>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</si>
  <si>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</si>
  <si>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</si>
  <si>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</si>
  <si>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</si>
  <si>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</si>
  <si>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</si>
  <si>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</si>
  <si>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</si>
  <si>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</si>
  <si>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</si>
  <si>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</si>
  <si>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</si>
  <si>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</si>
  <si>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</si>
  <si>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</si>
  <si>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</si>
  <si>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</si>
  <si>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</si>
  <si>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</si>
  <si>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</si>
  <si>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</si>
  <si>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</si>
  <si>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</si>
  <si>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</si>
  <si>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</si>
  <si>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</si>
  <si>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</si>
  <si>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</si>
  <si>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</si>
  <si>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</si>
  <si>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</si>
  <si>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</si>
  <si>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</si>
  <si>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</si>
  <si>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</si>
  <si>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</si>
  <si>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</si>
  <si>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</si>
  <si>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</si>
  <si>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</si>
  <si>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</si>
  <si>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</si>
  <si>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</si>
  <si>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</si>
  <si>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</si>
  <si>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</si>
  <si>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</si>
  <si>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</si>
  <si>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</si>
  <si>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</si>
  <si>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</si>
  <si>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</si>
  <si>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</si>
  <si>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</si>
  <si>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</si>
  <si>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</si>
  <si>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</si>
  <si>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</si>
  <si>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</si>
  <si>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</si>
  <si>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</si>
  <si>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</si>
  <si>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</si>
  <si>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</si>
  <si>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</si>
  <si>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</si>
  <si>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</si>
  <si>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</si>
  <si>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</si>
  <si>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</si>
  <si>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</si>
  <si>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</si>
  <si>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</si>
  <si>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</si>
  <si>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</si>
  <si>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</si>
  <si>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</si>
  <si>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</si>
  <si>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</si>
  <si>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</si>
  <si>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</si>
  <si>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</si>
  <si>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</si>
  <si>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</si>
  <si>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</si>
  <si>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</si>
  <si>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</si>
  <si>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</si>
  <si>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</si>
  <si>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</si>
  <si>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</si>
  <si>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</si>
  <si>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</si>
  <si>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</si>
  <si>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</si>
  <si>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</si>
  <si>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</si>
  <si>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</si>
  <si>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</si>
  <si>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</si>
  <si>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</si>
  <si>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</si>
  <si>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</si>
  <si>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</si>
  <si>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</si>
  <si>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</si>
  <si>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</si>
  <si>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</si>
  <si>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</si>
  <si>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</si>
  <si>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</si>
  <si>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</si>
  <si>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</si>
  <si>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</si>
  <si>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</si>
  <si>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</si>
  <si>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</si>
  <si>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</si>
  <si>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</si>
  <si>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</si>
  <si>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</si>
  <si>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</si>
  <si>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</si>
  <si>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</si>
  <si>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</si>
  <si>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</si>
  <si>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</si>
  <si>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</si>
  <si>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</si>
  <si>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</si>
  <si>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</si>
  <si>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</si>
  <si>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</si>
  <si>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</si>
  <si>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</si>
  <si>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</si>
  <si>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</si>
  <si>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</si>
  <si>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</si>
  <si>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</si>
  <si>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</si>
  <si>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</si>
  <si>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</si>
  <si>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</si>
  <si>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</si>
  <si>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</si>
  <si>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</si>
  <si>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</si>
  <si>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</si>
  <si>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</si>
  <si>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</si>
  <si>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</si>
  <si>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</si>
  <si>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</si>
  <si>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</si>
  <si>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</si>
  <si>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</si>
  <si>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</si>
  <si>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</si>
  <si>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</si>
  <si>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</si>
  <si>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</si>
  <si>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</si>
  <si>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</si>
  <si>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</si>
  <si>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</si>
  <si>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</si>
  <si>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</si>
  <si>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</si>
  <si>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</si>
  <si>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</si>
  <si>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</si>
  <si>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</si>
  <si>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</si>
  <si>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</si>
  <si>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</si>
  <si>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</si>
  <si>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</si>
  <si>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</si>
  <si>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</si>
  <si>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</si>
  <si>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</si>
  <si>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</si>
  <si>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</si>
  <si>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</si>
  <si>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</si>
  <si>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</si>
  <si>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</si>
  <si>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</si>
  <si>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</si>
  <si>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</si>
  <si>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</si>
  <si>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</si>
  <si>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</si>
  <si>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</si>
  <si>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</si>
  <si>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</si>
  <si>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</si>
  <si>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</si>
  <si>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</si>
  <si>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</si>
  <si>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</si>
  <si>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</si>
  <si>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</si>
  <si>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</si>
  <si>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</si>
  <si>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</si>
  <si>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</si>
  <si>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</si>
  <si>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</si>
  <si>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</si>
  <si>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</si>
  <si>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</si>
  <si>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</si>
  <si>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</si>
  <si>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</si>
  <si>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</si>
  <si>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</si>
  <si>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</si>
  <si>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</si>
  <si>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</si>
  <si>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</si>
  <si>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</si>
  <si>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</si>
  <si>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</si>
  <si>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</si>
  <si>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</si>
  <si>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</si>
  <si>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</si>
  <si>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</si>
  <si>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</si>
  <si>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</si>
  <si>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</si>
  <si>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</si>
  <si>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</si>
  <si>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</si>
  <si>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</si>
  <si>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</si>
  <si>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</si>
  <si>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</si>
  <si>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</si>
  <si>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</si>
  <si>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</si>
  <si>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</si>
  <si>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</si>
  <si>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</si>
  <si>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</si>
  <si>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</si>
  <si>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</si>
  <si>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</si>
  <si>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</si>
  <si>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</si>
  <si>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</si>
  <si>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</si>
  <si>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</si>
  <si>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</si>
  <si>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</si>
  <si>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</si>
  <si>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</si>
  <si>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</si>
  <si>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</si>
  <si>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</si>
  <si>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</si>
  <si>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</si>
  <si>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</si>
  <si>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</si>
  <si>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</si>
  <si>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</si>
  <si>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</si>
  <si>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</si>
  <si>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</si>
  <si>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</si>
  <si>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</si>
  <si>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</si>
  <si>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</si>
  <si>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</si>
  <si>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</si>
  <si>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</si>
  <si>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</si>
  <si>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</si>
  <si>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</si>
  <si>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</si>
  <si>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</si>
  <si>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</si>
  <si>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</si>
  <si>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</si>
  <si>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</si>
  <si>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</si>
  <si>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</si>
  <si>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</si>
  <si>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</si>
  <si>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</si>
  <si>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</si>
  <si>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</si>
  <si>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</si>
  <si>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</si>
  <si>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</si>
  <si>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</si>
  <si>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</si>
  <si>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</si>
  <si>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</si>
  <si>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</si>
  <si>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</si>
  <si>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</si>
  <si>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</si>
  <si>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</si>
  <si>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</si>
  <si>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</si>
  <si>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</si>
  <si>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</si>
  <si>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</si>
  <si>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</si>
  <si>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</si>
  <si>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</si>
  <si>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</si>
  <si>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</si>
  <si>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</si>
  <si>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</si>
  <si>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</si>
  <si>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</si>
  <si>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</si>
  <si>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</si>
  <si>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</si>
  <si>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</si>
  <si>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</si>
  <si>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</si>
  <si>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</si>
  <si>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</si>
  <si>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</si>
  <si>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</si>
  <si>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</si>
  <si>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</si>
  <si>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</si>
  <si>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</si>
  <si>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</si>
  <si>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</si>
  <si>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</si>
  <si>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</si>
  <si>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</si>
  <si>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</si>
  <si>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</si>
  <si>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</si>
  <si>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</si>
  <si>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</si>
  <si>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</si>
  <si>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</si>
  <si>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</si>
  <si>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</si>
  <si>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</si>
  <si>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</si>
  <si>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</si>
  <si>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</si>
  <si>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</si>
  <si>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</si>
  <si>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</si>
  <si>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</si>
  <si>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</si>
  <si>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</si>
  <si>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</si>
  <si>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</si>
  <si>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</si>
  <si>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</si>
  <si>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</si>
  <si>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</si>
  <si>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</si>
  <si>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</si>
  <si>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</si>
  <si>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</si>
  <si>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</si>
  <si>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</si>
  <si>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</si>
  <si>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</si>
  <si>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</si>
  <si>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</si>
  <si>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</si>
  <si>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</si>
  <si>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</si>
  <si>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</si>
  <si>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</si>
  <si>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</si>
  <si>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</si>
  <si>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</si>
  <si>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</si>
  <si>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</si>
  <si>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</si>
  <si>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</si>
  <si>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</si>
  <si>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</si>
  <si>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</si>
  <si>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</si>
  <si>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</si>
  <si>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</si>
  <si>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</si>
  <si>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</si>
  <si>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</si>
  <si>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</si>
  <si>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</si>
  <si>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</si>
  <si>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</si>
  <si>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</si>
  <si>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</si>
  <si>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</si>
  <si>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</si>
  <si>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</si>
  <si>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</si>
  <si>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</si>
  <si>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</si>
  <si>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</si>
  <si>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</si>
  <si>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</si>
  <si>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</si>
  <si>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</si>
  <si>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</si>
  <si>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</si>
  <si>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</si>
  <si>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</si>
  <si>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</si>
  <si>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</si>
  <si>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</si>
  <si>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</si>
  <si>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</si>
  <si>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</si>
  <si>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</si>
  <si>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</si>
  <si>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</si>
  <si>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</si>
  <si>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</si>
  <si>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</si>
  <si>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</si>
  <si>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</si>
  <si>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</si>
  <si>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</si>
  <si>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</si>
  <si>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</si>
  <si>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</si>
  <si>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</si>
  <si>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</si>
  <si>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</si>
  <si>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</si>
  <si>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</si>
  <si>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</si>
  <si>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</si>
  <si>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</si>
  <si>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</si>
  <si>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</si>
  <si>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</si>
  <si>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</si>
  <si>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</si>
  <si>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</si>
  <si>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</si>
  <si>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</si>
  <si>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</si>
  <si>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</si>
  <si>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</si>
  <si>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</si>
  <si>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</si>
  <si>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</si>
  <si>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</si>
  <si>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</si>
  <si>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</si>
  <si>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</si>
  <si>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</si>
  <si>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</si>
  <si>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</si>
  <si>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</si>
  <si>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</si>
  <si>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</si>
  <si>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</si>
  <si>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</si>
  <si>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</si>
  <si>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</si>
  <si>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</si>
  <si>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</si>
  <si>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</si>
  <si>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</si>
  <si>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</si>
  <si>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</si>
  <si>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</si>
  <si>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</si>
  <si>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</si>
  <si>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</si>
  <si>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</si>
  <si>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</si>
  <si>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</si>
  <si>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</si>
  <si>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</si>
  <si>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</si>
  <si>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</si>
  <si>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</si>
  <si>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</si>
  <si>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</si>
  <si>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</si>
  <si>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</si>
  <si>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</si>
  <si>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</si>
  <si>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</si>
  <si>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</si>
  <si>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</si>
  <si>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</si>
  <si>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</si>
  <si>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</si>
  <si>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</si>
  <si>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</si>
  <si>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</si>
  <si>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</si>
  <si>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</si>
  <si>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</si>
  <si>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</si>
  <si>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</si>
  <si>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</si>
  <si>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</si>
  <si>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</si>
  <si>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</si>
  <si>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</si>
  <si>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</si>
  <si>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</si>
  <si>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</si>
  <si>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</si>
  <si>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</si>
  <si>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</si>
  <si>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</si>
  <si>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</si>
  <si>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</si>
  <si>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</si>
  <si>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</si>
  <si>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</si>
  <si>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</si>
  <si>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</si>
  <si>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</si>
  <si>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</si>
  <si>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</si>
  <si>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</si>
  <si>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</si>
  <si>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</si>
  <si>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</si>
  <si>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</si>
  <si>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</si>
  <si>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</si>
  <si>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</si>
  <si>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</si>
  <si>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</si>
  <si>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</si>
  <si>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</si>
  <si>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</si>
  <si>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</si>
  <si>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</si>
  <si>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</si>
  <si>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</si>
  <si>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</si>
  <si>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</si>
  <si>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</si>
  <si>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</si>
  <si>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</si>
  <si>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</si>
  <si>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</si>
  <si>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</si>
  <si>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</si>
  <si>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</si>
  <si>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</si>
  <si>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</si>
  <si>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</si>
  <si>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</si>
  <si>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</si>
  <si>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</si>
  <si>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</si>
  <si>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</si>
  <si>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</si>
  <si>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</si>
  <si>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</si>
  <si>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</si>
  <si>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</si>
  <si>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</si>
  <si>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</si>
  <si>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</si>
  <si>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</si>
  <si>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</si>
  <si>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</si>
  <si>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</si>
  <si>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</si>
  <si>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</si>
  <si>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</si>
  <si>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</si>
  <si>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</si>
  <si>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</si>
  <si>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</si>
  <si>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</si>
  <si>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</si>
  <si>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</si>
  <si>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</si>
  <si>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</si>
  <si>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</si>
  <si>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</si>
  <si>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</si>
  <si>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</si>
  <si>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</si>
  <si>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</si>
  <si>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</si>
  <si>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</si>
  <si>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</si>
  <si>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</si>
  <si>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</si>
  <si>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</si>
  <si>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</si>
  <si>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</si>
  <si>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</si>
  <si>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</si>
  <si>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</si>
  <si>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</si>
  <si>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</si>
  <si>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</si>
  <si>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</si>
  <si>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</si>
  <si>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</si>
  <si>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</si>
  <si>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</si>
  <si>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</si>
  <si>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</si>
  <si>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</si>
  <si>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</si>
  <si>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</si>
  <si>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</si>
  <si>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</si>
  <si>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</si>
  <si>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</si>
  <si>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</si>
  <si>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</si>
  <si>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</si>
  <si>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</si>
  <si>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</si>
  <si>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</si>
  <si>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</si>
  <si>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</si>
  <si>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</si>
  <si>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</si>
  <si>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</si>
  <si>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</si>
  <si>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</si>
  <si>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</si>
  <si>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</si>
  <si>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</si>
  <si>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</si>
  <si>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</si>
  <si>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</si>
  <si>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</si>
  <si>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</si>
  <si>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</si>
  <si>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</si>
  <si>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</si>
  <si>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</si>
  <si>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</si>
  <si>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</si>
  <si>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</si>
  <si>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</si>
  <si>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</si>
  <si>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</si>
  <si>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</si>
  <si>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</si>
  <si>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</si>
  <si>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</si>
  <si>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</si>
  <si>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</si>
  <si>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</si>
  <si>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</si>
  <si>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</si>
  <si>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</si>
  <si>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</si>
  <si>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</si>
  <si>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</si>
  <si>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</si>
  <si>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</si>
  <si>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</si>
  <si>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</si>
  <si>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</si>
  <si>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</si>
  <si>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</si>
  <si>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</si>
  <si>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</si>
  <si>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</si>
  <si>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</si>
  <si>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</si>
  <si>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</si>
  <si>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</si>
  <si>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</si>
  <si>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</si>
  <si>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</si>
  <si>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</si>
  <si>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</si>
  <si>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</si>
  <si>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</si>
  <si>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</si>
  <si>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</si>
  <si>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</si>
  <si>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</si>
  <si>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</si>
  <si>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</si>
  <si>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</si>
  <si>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</si>
  <si>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</si>
  <si>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</si>
  <si>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</si>
  <si>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</si>
  <si>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</si>
  <si>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</si>
  <si>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</si>
  <si>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</si>
  <si>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</si>
  <si>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</si>
  <si>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</si>
  <si>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</si>
  <si>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</si>
  <si>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</si>
  <si>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</si>
  <si>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</si>
  <si>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</si>
  <si>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</si>
  <si>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</si>
  <si>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</si>
  <si>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</si>
  <si>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</si>
  <si>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</si>
  <si>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</si>
  <si>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</si>
  <si>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</si>
  <si>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</si>
  <si>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</si>
  <si>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</si>
  <si>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</si>
  <si>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</si>
  <si>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</si>
  <si>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</si>
  <si>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</si>
  <si>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</si>
  <si>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</si>
  <si>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</si>
  <si>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</si>
  <si>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</si>
  <si>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</si>
  <si>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</si>
  <si>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</si>
  <si>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</si>
  <si>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</si>
  <si>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</si>
  <si>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</si>
  <si>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</si>
  <si>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</si>
  <si>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</si>
  <si>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</si>
  <si>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</si>
  <si>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</si>
  <si>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</si>
  <si>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</si>
  <si>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</si>
  <si>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</si>
  <si>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</si>
  <si>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</si>
  <si>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</si>
  <si>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</si>
  <si>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</si>
  <si>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</si>
  <si>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</si>
  <si>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</si>
  <si>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</si>
  <si>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</si>
  <si>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</si>
  <si>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</si>
  <si>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</si>
  <si>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</si>
  <si>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</si>
  <si>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</si>
  <si>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</si>
  <si>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</si>
  <si>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</si>
  <si>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</si>
  <si>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</si>
  <si>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</si>
  <si>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</si>
  <si>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</si>
  <si>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</si>
  <si>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</si>
  <si>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</si>
  <si>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</si>
  <si>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</si>
  <si>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</si>
  <si>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</si>
  <si>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</si>
  <si>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</si>
  <si>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</si>
  <si>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</si>
  <si>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</si>
  <si>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</si>
  <si>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</si>
  <si>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</si>
  <si>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</si>
  <si>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</si>
  <si>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</si>
  <si>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</si>
  <si>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</si>
  <si>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</si>
  <si>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</si>
  <si>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</si>
  <si>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</si>
  <si>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</si>
  <si>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</si>
  <si>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</si>
  <si>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</si>
  <si>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</si>
  <si>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</si>
  <si>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</si>
  <si>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</si>
  <si>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</si>
  <si>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</si>
  <si>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</si>
  <si>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</si>
  <si>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</si>
  <si>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</si>
  <si>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</si>
  <si>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</si>
  <si>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</si>
  <si>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</si>
  <si>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</si>
  <si>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</si>
  <si>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</si>
  <si>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</si>
  <si>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</si>
  <si>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</si>
  <si>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</si>
  <si>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</si>
  <si>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</si>
  <si>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</si>
  <si>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</si>
  <si>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</si>
  <si>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</si>
  <si>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</si>
  <si>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</si>
  <si>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</si>
  <si>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</si>
  <si>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</si>
  <si>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</si>
  <si>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</si>
  <si>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</si>
  <si>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</si>
  <si>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</si>
  <si>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</si>
  <si>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</si>
  <si>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</si>
  <si>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</si>
  <si>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</si>
  <si>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</si>
  <si>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</si>
  <si>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</si>
  <si>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</si>
  <si>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</si>
  <si>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</si>
  <si>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</si>
  <si>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</si>
  <si>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</si>
  <si>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</si>
  <si>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</si>
  <si>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</si>
  <si>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</si>
  <si>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</si>
  <si>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</si>
  <si>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</si>
  <si>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</si>
  <si>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</si>
  <si>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</si>
  <si>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</si>
  <si>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</si>
  <si>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</si>
  <si>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</si>
  <si>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</si>
  <si>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</si>
  <si>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</si>
  <si>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</si>
  <si>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</si>
  <si>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</si>
  <si>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</si>
  <si>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</si>
  <si>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</si>
  <si>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</si>
  <si>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</si>
  <si>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</si>
  <si>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</si>
  <si>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</si>
  <si>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</si>
  <si>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</si>
  <si>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</si>
  <si>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</si>
  <si>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</si>
  <si>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</si>
  <si>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</si>
  <si>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</si>
  <si>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</si>
  <si>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</si>
  <si>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</si>
  <si>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</si>
  <si>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</si>
  <si>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</si>
  <si>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</si>
  <si>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</si>
  <si>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</si>
  <si>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</si>
  <si>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</si>
  <si>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</si>
  <si>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</si>
  <si>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</si>
  <si>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</si>
  <si>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</si>
  <si>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</si>
  <si>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</si>
  <si>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</si>
  <si>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</si>
  <si>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</si>
  <si>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</si>
  <si>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</si>
  <si>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</si>
  <si>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</si>
  <si>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</si>
  <si>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</si>
  <si>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</si>
  <si>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</si>
  <si>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</si>
  <si>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</si>
  <si>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</si>
  <si>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</si>
  <si>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</si>
  <si>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</si>
  <si>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</si>
  <si>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</si>
  <si>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</si>
  <si>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</si>
  <si>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</si>
  <si>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</si>
  <si>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</si>
  <si>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</si>
  <si>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</si>
  <si>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</si>
  <si>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</si>
  <si>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</si>
  <si>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</si>
  <si>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</si>
  <si>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</si>
  <si>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</si>
  <si>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</si>
  <si>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</si>
  <si>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</si>
  <si>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</si>
  <si>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</si>
  <si>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</si>
  <si>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</si>
  <si>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</si>
  <si>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</si>
  <si>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</si>
  <si>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</si>
  <si>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</si>
  <si>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</si>
  <si>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</si>
  <si>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</si>
  <si>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</si>
  <si>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</si>
  <si>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</si>
  <si>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</si>
  <si>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</si>
  <si>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</si>
  <si>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</si>
  <si>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</si>
  <si>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</si>
  <si>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</si>
  <si>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</si>
  <si>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</si>
  <si>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</si>
  <si>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</si>
  <si>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</si>
  <si>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</si>
  <si>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</si>
  <si>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</si>
  <si>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</si>
  <si>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</si>
  <si>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</si>
  <si>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</si>
  <si>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</si>
  <si>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</si>
  <si>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</si>
  <si>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</si>
  <si>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</si>
  <si>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</si>
  <si>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</si>
  <si>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</si>
  <si>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</si>
  <si>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</si>
  <si>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</si>
  <si>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</si>
  <si>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</si>
  <si>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</si>
  <si>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</si>
  <si>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</si>
  <si>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</si>
  <si>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</si>
  <si>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</si>
  <si>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</si>
  <si>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</si>
  <si>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</si>
  <si>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</si>
  <si>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</si>
  <si>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</si>
  <si>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</si>
  <si>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</si>
  <si>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</si>
  <si>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</si>
  <si>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</si>
  <si>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</si>
  <si>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</si>
  <si>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</si>
  <si>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</si>
  <si>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</si>
  <si>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</si>
  <si>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</si>
  <si>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</si>
  <si>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</si>
  <si>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</si>
  <si>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</si>
  <si>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</si>
  <si>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</si>
  <si>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</si>
  <si>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</si>
  <si>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</si>
  <si>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</si>
  <si>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</si>
  <si>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</si>
  <si>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</si>
  <si>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</si>
  <si>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</si>
  <si>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</si>
  <si>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</si>
  <si>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</si>
  <si>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</si>
  <si>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</si>
  <si>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</si>
  <si>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</si>
  <si>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</si>
  <si>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</si>
  <si>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</si>
  <si>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</si>
  <si>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</si>
  <si>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</si>
  <si>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</si>
  <si>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</si>
  <si>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</si>
  <si>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</si>
  <si>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</si>
  <si>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</si>
  <si>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</si>
  <si>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</si>
  <si>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</si>
  <si>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</si>
  <si>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</si>
  <si>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</si>
  <si>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</si>
  <si>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</si>
  <si>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</si>
  <si>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</si>
  <si>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</si>
  <si>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</si>
  <si>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</si>
  <si>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</si>
  <si>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</si>
  <si>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</si>
  <si>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</si>
  <si>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</si>
  <si>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</si>
  <si>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</si>
  <si>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</si>
  <si>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</si>
  <si>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</si>
  <si>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</si>
  <si>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</si>
  <si>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</si>
  <si>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</si>
  <si>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</si>
  <si>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</si>
  <si>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</si>
  <si>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</si>
  <si>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</si>
  <si>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</si>
  <si>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</si>
  <si>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</si>
  <si>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</si>
  <si>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</si>
  <si>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</si>
  <si>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</si>
  <si>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</si>
  <si>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</si>
  <si>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</si>
  <si>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</si>
  <si>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</si>
  <si>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</si>
  <si>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</si>
  <si>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</si>
  <si>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</si>
  <si>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</si>
  <si>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</si>
  <si>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</si>
  <si>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</si>
  <si>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</si>
  <si>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</si>
  <si>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</si>
  <si>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</si>
  <si>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</si>
  <si>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</si>
  <si>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</si>
  <si>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</si>
  <si>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</si>
  <si>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</si>
  <si>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</si>
  <si>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</si>
  <si>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</si>
  <si>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</si>
  <si>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</si>
  <si>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</si>
  <si>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</si>
  <si>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</si>
  <si>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</si>
  <si>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</si>
  <si>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</si>
  <si>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</si>
  <si>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</si>
  <si>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</si>
  <si>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</si>
  <si>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</si>
  <si>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</si>
  <si>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</si>
  <si>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</si>
  <si>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</si>
  <si>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</si>
  <si>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</si>
  <si>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</si>
  <si>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</si>
  <si>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</si>
  <si>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</si>
  <si>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</si>
  <si>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</si>
  <si>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</si>
  <si>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</si>
  <si>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</si>
  <si>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</si>
  <si>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</si>
  <si>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</si>
  <si>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</si>
  <si>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</si>
  <si>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</si>
  <si>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</si>
  <si>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</si>
  <si>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</si>
  <si>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</si>
  <si>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</si>
  <si>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</si>
  <si>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</si>
  <si>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</si>
  <si>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</si>
  <si>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</si>
  <si>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</si>
  <si>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</si>
  <si>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</si>
  <si>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</si>
  <si>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</si>
  <si>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</si>
  <si>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</si>
  <si>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</si>
  <si>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</si>
  <si>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</si>
  <si>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</si>
  <si>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</si>
  <si>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</si>
  <si>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</si>
  <si>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</si>
  <si>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</si>
  <si>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</si>
  <si>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</si>
  <si>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</si>
  <si>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</si>
  <si>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</si>
  <si>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</si>
  <si>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</si>
  <si>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</si>
  <si>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</si>
  <si>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</si>
  <si>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</si>
  <si>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</si>
  <si>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</si>
  <si>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</si>
  <si>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</si>
  <si>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</si>
  <si>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</si>
  <si>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</si>
  <si>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</si>
  <si>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</si>
  <si>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</si>
  <si>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</si>
  <si>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</si>
  <si>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</si>
  <si>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</si>
  <si>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</si>
  <si>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</si>
  <si>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</si>
  <si>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</si>
  <si>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</si>
  <si>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</si>
  <si>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</si>
  <si>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</si>
  <si>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</si>
  <si>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</si>
  <si>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</si>
  <si>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</si>
  <si>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</si>
  <si>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</si>
  <si>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</si>
  <si>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</si>
  <si>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</si>
  <si>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</si>
  <si>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</si>
  <si>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</si>
  <si>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</si>
  <si>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</si>
  <si>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</si>
  <si>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</si>
  <si>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</si>
  <si>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</si>
  <si>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</si>
  <si>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</si>
  <si>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</si>
  <si>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</si>
  <si>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</si>
  <si>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</si>
  <si>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</si>
  <si>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</si>
  <si>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</si>
  <si>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</si>
  <si>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</si>
  <si>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</si>
  <si>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</si>
  <si>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</si>
  <si>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</si>
  <si>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</si>
  <si>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</si>
  <si>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</si>
  <si>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</si>
  <si>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</si>
  <si>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</si>
  <si>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</si>
  <si>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</si>
  <si>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</si>
  <si>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</si>
  <si>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</si>
  <si>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</si>
  <si>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</si>
  <si>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</si>
  <si>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</si>
  <si>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</si>
  <si>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</si>
  <si>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</si>
  <si>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</si>
  <si>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</si>
  <si>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</si>
  <si>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</si>
  <si>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</si>
  <si>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</si>
  <si>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</si>
  <si>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</si>
  <si>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</si>
  <si>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</si>
  <si>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</si>
  <si>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</si>
  <si>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</si>
  <si>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</si>
  <si>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</si>
  <si>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</si>
  <si>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</si>
  <si>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</si>
  <si>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</si>
  <si>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</si>
  <si>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</si>
  <si>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</si>
  <si>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</si>
  <si>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</si>
  <si>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</si>
  <si>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</si>
  <si>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</si>
  <si>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</si>
  <si>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</si>
  <si>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</si>
  <si>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</si>
  <si>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</si>
  <si>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</si>
  <si>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</si>
  <si>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</si>
  <si>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</si>
  <si>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</si>
  <si>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</si>
  <si>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</si>
  <si>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</si>
  <si>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</si>
  <si>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</si>
  <si>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</si>
  <si>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</si>
  <si>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</si>
  <si>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</si>
  <si>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</si>
  <si>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</si>
  <si>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</si>
  <si>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</si>
  <si>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</si>
  <si>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</si>
  <si>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</si>
  <si>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</si>
  <si>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</si>
  <si>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</si>
  <si>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</si>
  <si>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</si>
  <si>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</si>
  <si>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</si>
  <si>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</si>
  <si>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</si>
  <si>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</si>
  <si>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</si>
  <si>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</si>
  <si>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</si>
  <si>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</si>
  <si>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</si>
  <si>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</si>
  <si>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</si>
  <si>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</si>
  <si>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</si>
  <si>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</si>
  <si>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</si>
  <si>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</si>
  <si>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</si>
  <si>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</si>
  <si>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</si>
  <si>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</si>
  <si>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</si>
  <si>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</si>
  <si>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</si>
  <si>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</si>
  <si>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</si>
  <si>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</si>
  <si>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</si>
  <si>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</si>
  <si>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</si>
  <si>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</si>
  <si>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</si>
  <si>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</si>
  <si>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</si>
  <si>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</si>
  <si>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</si>
  <si>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</si>
  <si>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</si>
  <si>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</si>
  <si>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</si>
  <si>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</si>
  <si>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</si>
  <si>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</si>
  <si>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</si>
  <si>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</si>
  <si>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</si>
  <si>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</si>
  <si>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</si>
  <si>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</si>
  <si>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</si>
  <si>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</si>
  <si>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</si>
  <si>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</si>
  <si>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</si>
  <si>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</si>
  <si>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</si>
  <si>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</si>
  <si>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</si>
  <si>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</si>
  <si>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</si>
  <si>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</si>
  <si>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</si>
  <si>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</si>
  <si>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</si>
  <si>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</si>
  <si>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</si>
  <si>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</si>
  <si>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</si>
  <si>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</si>
  <si>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</si>
  <si>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</si>
  <si>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</si>
  <si>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</si>
  <si>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</si>
  <si>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</si>
  <si>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</si>
  <si>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</si>
  <si>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</si>
  <si>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</si>
  <si>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</si>
  <si>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</si>
  <si>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</si>
  <si>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</si>
  <si>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</si>
  <si>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</si>
  <si>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</si>
  <si>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</si>
  <si>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</si>
  <si>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</si>
  <si>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</si>
  <si>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</si>
  <si>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</si>
  <si>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</si>
  <si>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</si>
  <si>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</si>
  <si>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</si>
  <si>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</si>
  <si>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</si>
  <si>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</si>
  <si>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</si>
  <si>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</si>
  <si>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</si>
  <si>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</si>
  <si>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</si>
  <si>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</si>
  <si>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</si>
  <si>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</si>
  <si>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</si>
  <si>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</si>
  <si>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</si>
  <si>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</si>
  <si>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</si>
  <si>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</si>
  <si>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</si>
  <si>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</si>
  <si>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</si>
  <si>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</si>
  <si>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</si>
  <si>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</si>
  <si>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</si>
  <si>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</si>
  <si>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</si>
  <si>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</si>
  <si>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</si>
  <si>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</si>
  <si>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</si>
  <si>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</si>
  <si>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</si>
  <si>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</si>
  <si>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</si>
  <si>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</si>
  <si>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</si>
  <si>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</si>
  <si>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</si>
  <si>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</si>
  <si>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</si>
  <si>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</si>
  <si>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</si>
  <si>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</si>
  <si>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</si>
  <si>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</si>
  <si>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</si>
  <si>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</si>
  <si>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</si>
  <si>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</si>
  <si>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</si>
  <si>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</si>
  <si>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</si>
  <si>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</si>
  <si>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</si>
  <si>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</si>
  <si>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</si>
  <si>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</si>
  <si>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</si>
  <si>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</si>
  <si>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</si>
  <si>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</si>
  <si>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</si>
  <si>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</si>
  <si>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</si>
  <si>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</si>
  <si>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</si>
  <si>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</si>
  <si>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</si>
  <si>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</si>
  <si>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</si>
  <si>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</si>
  <si>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</si>
  <si>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</si>
  <si>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</si>
  <si>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</si>
  <si>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</si>
  <si>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</si>
  <si>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</si>
  <si>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</si>
  <si>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</si>
  <si>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</si>
  <si>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</si>
  <si>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</si>
  <si>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</si>
  <si>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</si>
  <si>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</si>
  <si>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</si>
  <si>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</si>
  <si>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</si>
  <si>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</si>
  <si>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</si>
  <si>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</si>
  <si>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</si>
  <si>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</si>
  <si>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</si>
  <si>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</si>
  <si>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</si>
  <si>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</si>
  <si>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</si>
  <si>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</si>
  <si>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</si>
  <si>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</si>
  <si>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</si>
  <si>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</si>
  <si>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</si>
  <si>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</si>
  <si>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</si>
  <si>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</si>
  <si>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</si>
  <si>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</si>
  <si>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</si>
  <si>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</si>
  <si>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</si>
  <si>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</si>
  <si>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</si>
  <si>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</si>
  <si>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</si>
  <si>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</si>
  <si>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</si>
  <si>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</si>
  <si>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</si>
  <si>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</si>
  <si>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</si>
  <si>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</si>
  <si>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</si>
  <si>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</si>
  <si>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</si>
  <si>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</si>
  <si>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</si>
  <si>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</si>
  <si>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</si>
  <si>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</si>
  <si>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</si>
  <si>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</si>
  <si>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</si>
  <si>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</si>
  <si>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</si>
  <si>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</si>
  <si>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</si>
  <si>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</si>
  <si>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</si>
  <si>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</si>
  <si>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</si>
  <si>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</si>
  <si>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</si>
  <si>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</si>
  <si>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</si>
  <si>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</si>
  <si>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</si>
  <si>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</si>
  <si>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</si>
  <si>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</si>
  <si>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</si>
  <si>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</si>
  <si>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</si>
  <si>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</si>
  <si>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</si>
  <si>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</si>
  <si>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</si>
  <si>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</si>
  <si>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</si>
  <si>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</si>
  <si>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</si>
  <si>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</si>
  <si>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</si>
  <si>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</si>
  <si>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</si>
  <si>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</si>
  <si>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</si>
  <si>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</si>
  <si>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</si>
  <si>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</si>
  <si>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</si>
  <si>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</si>
  <si>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</si>
  <si>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</si>
  <si>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</si>
  <si>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</si>
  <si>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</si>
  <si>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</si>
  <si>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</si>
  <si>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</si>
  <si>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</si>
  <si>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</si>
  <si>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</si>
  <si>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</si>
  <si>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</si>
  <si>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</si>
  <si>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</si>
  <si>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</si>
  <si>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</si>
  <si>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</si>
  <si>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</si>
  <si>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</si>
  <si>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</si>
  <si>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</si>
  <si>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</si>
  <si>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</si>
  <si>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</si>
  <si>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</si>
  <si>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</si>
  <si>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</si>
  <si>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</si>
  <si>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</si>
  <si>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</si>
  <si>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</si>
  <si>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</si>
  <si>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</si>
  <si>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</si>
  <si>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</si>
  <si>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</si>
  <si>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</si>
  <si>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</si>
  <si>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</si>
  <si>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</si>
  <si>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</si>
  <si>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</si>
  <si>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</si>
  <si>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</si>
  <si>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</si>
  <si>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</si>
  <si>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</si>
  <si>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</si>
  <si>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</si>
  <si>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</si>
  <si>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</si>
  <si>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</si>
  <si>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</si>
  <si>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</si>
  <si>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</si>
  <si>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</si>
  <si>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</si>
  <si>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</si>
  <si>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</si>
  <si>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</si>
  <si>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</si>
  <si>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</si>
  <si>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</si>
  <si>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</si>
  <si>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</si>
  <si>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</si>
  <si>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</si>
  <si>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</si>
  <si>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</si>
  <si>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</si>
  <si>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</si>
  <si>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</si>
  <si>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</si>
  <si>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</si>
  <si>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</si>
  <si>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</si>
  <si>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</si>
  <si>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</si>
  <si>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</si>
  <si>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</si>
  <si>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</si>
  <si>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</si>
  <si>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</si>
  <si>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</si>
  <si>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</si>
  <si>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</si>
  <si>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</si>
  <si>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</si>
  <si>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</si>
  <si>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</si>
  <si>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</si>
  <si>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</si>
  <si>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</si>
  <si>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</si>
  <si>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</si>
  <si>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</si>
  <si>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</si>
  <si>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</si>
  <si>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</si>
  <si>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</si>
  <si>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</si>
  <si>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</si>
  <si>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</si>
  <si>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</si>
  <si>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</si>
  <si>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</si>
  <si>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</si>
  <si>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</si>
  <si>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</si>
  <si>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</si>
  <si>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</si>
  <si>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</si>
  <si>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</si>
  <si>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</si>
  <si>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</si>
  <si>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</si>
  <si>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</si>
  <si>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</si>
  <si>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</si>
  <si>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</si>
  <si>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</si>
  <si>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</si>
  <si>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</si>
  <si>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</si>
  <si>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</si>
  <si>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</si>
  <si>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</si>
  <si>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</si>
  <si>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</si>
  <si>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</si>
  <si>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</si>
  <si>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</si>
  <si>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</si>
  <si>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</si>
  <si>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</si>
  <si>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</si>
  <si>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</si>
  <si>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</si>
  <si>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</si>
  <si>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</si>
  <si>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</si>
  <si>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</si>
  <si>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</si>
  <si>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</si>
  <si>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</si>
  <si>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</si>
  <si>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</si>
  <si>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</si>
  <si>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</si>
  <si>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</si>
  <si>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</si>
  <si>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</si>
  <si>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</si>
  <si>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</si>
  <si>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</si>
  <si>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</si>
  <si>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</si>
  <si>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</si>
  <si>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</si>
  <si>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</si>
  <si>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</si>
  <si>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</si>
  <si>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</si>
  <si>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</si>
  <si>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</si>
  <si>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</si>
  <si>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</si>
  <si>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</si>
  <si>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</si>
  <si>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</si>
  <si>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</si>
  <si>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</si>
  <si>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</si>
  <si>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</si>
  <si>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</si>
  <si>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</si>
  <si>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</si>
  <si>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</si>
  <si>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</si>
  <si>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</si>
  <si>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</si>
  <si>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</si>
  <si>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</si>
  <si>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</si>
  <si>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</si>
  <si>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</si>
  <si>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</si>
  <si>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</si>
  <si>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</si>
  <si>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</si>
  <si>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</si>
  <si>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</si>
  <si>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</si>
  <si>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</si>
  <si>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</si>
  <si>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</si>
  <si>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</si>
  <si>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</si>
  <si>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</si>
  <si>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</si>
  <si>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</si>
  <si>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</si>
  <si>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</si>
  <si>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</si>
  <si>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</si>
  <si>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</si>
  <si>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</si>
  <si>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</si>
  <si>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</si>
  <si>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</si>
  <si>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</si>
  <si>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</si>
  <si>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</si>
  <si>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</si>
  <si>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</si>
  <si>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</si>
  <si>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</si>
  <si>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</si>
  <si>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</si>
  <si>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</si>
  <si>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</si>
  <si>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</si>
  <si>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</si>
  <si>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</si>
  <si>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</si>
  <si>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</si>
  <si>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</si>
  <si>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</si>
  <si>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</si>
  <si>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</si>
  <si>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</si>
  <si>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</si>
  <si>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</si>
  <si>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</si>
  <si>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</si>
  <si>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</si>
  <si>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</si>
  <si>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</si>
  <si>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</si>
  <si>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</si>
  <si>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</si>
  <si>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</si>
  <si>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</si>
  <si>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</si>
  <si>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</si>
  <si>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</si>
  <si>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</si>
  <si>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</si>
  <si>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</si>
  <si>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</si>
  <si>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</si>
  <si>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</si>
  <si>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</si>
  <si>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</si>
  <si>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</si>
  <si>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</si>
  <si>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</si>
  <si>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</si>
  <si>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</si>
  <si>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</si>
  <si>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</si>
  <si>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</si>
  <si>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</si>
  <si>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</si>
  <si>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</si>
  <si>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</si>
  <si>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</si>
  <si>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</si>
  <si>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</si>
  <si>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</si>
  <si>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</si>
  <si>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</si>
  <si>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</si>
  <si>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</si>
  <si>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</si>
  <si>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</si>
  <si>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</si>
  <si>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</si>
  <si>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</si>
  <si>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</si>
  <si>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</si>
  <si>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</si>
  <si>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</si>
  <si>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</si>
  <si>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</si>
  <si>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</si>
  <si>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</si>
  <si>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</si>
  <si>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</si>
  <si>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</si>
  <si>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</si>
  <si>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</si>
  <si>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</si>
  <si>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</si>
  <si>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</si>
  <si>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</si>
  <si>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</si>
  <si>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</si>
  <si>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</si>
  <si>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</si>
  <si>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</si>
  <si>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</si>
  <si>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</si>
  <si>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</si>
  <si>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</si>
  <si>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</si>
  <si>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</si>
  <si>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</si>
  <si>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</si>
  <si>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</si>
  <si>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</si>
  <si>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</si>
  <si>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</si>
  <si>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</si>
  <si>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</si>
  <si>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</si>
  <si>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</si>
  <si>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</si>
  <si>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</si>
  <si>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</si>
  <si>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</si>
  <si>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</si>
  <si>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</si>
  <si>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</si>
  <si>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</si>
  <si>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</si>
  <si>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</si>
  <si>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</si>
  <si>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</si>
  <si>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</si>
  <si>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</si>
  <si>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</si>
  <si>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</si>
  <si>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</si>
  <si>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</si>
  <si>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</si>
  <si>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</si>
  <si>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</si>
  <si>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</si>
  <si>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</si>
  <si>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</si>
  <si>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</si>
  <si>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</si>
  <si>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</si>
  <si>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</si>
  <si>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</si>
  <si>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</si>
  <si>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</si>
  <si>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</si>
  <si>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</si>
  <si>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</si>
  <si>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</si>
  <si>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</si>
  <si>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</si>
  <si>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</si>
  <si>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</si>
  <si>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</si>
  <si>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</si>
  <si>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</si>
  <si>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</si>
  <si>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</si>
  <si>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</si>
  <si>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</si>
  <si>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</si>
  <si>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</si>
  <si>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</si>
  <si>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</si>
  <si>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</si>
  <si>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</si>
  <si>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</si>
  <si>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</si>
  <si>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</si>
  <si>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</si>
  <si>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</si>
  <si>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</si>
  <si>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</si>
  <si>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</si>
  <si>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</si>
  <si>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</si>
  <si>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</si>
  <si>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</si>
  <si>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</si>
  <si>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</si>
  <si>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</si>
  <si>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</si>
  <si>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</si>
  <si>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</si>
  <si>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</si>
  <si>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</si>
  <si>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</si>
  <si>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</si>
  <si>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</si>
  <si>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</si>
  <si>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</si>
  <si>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</si>
  <si>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</si>
  <si>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</si>
  <si>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</si>
  <si>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</si>
  <si>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</si>
  <si>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</si>
  <si>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</si>
  <si>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</si>
  <si>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</si>
  <si>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</si>
  <si>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</si>
  <si>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</si>
  <si>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</si>
  <si>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</si>
  <si>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</si>
  <si>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</si>
  <si>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</si>
  <si>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</si>
  <si>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</si>
  <si>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</si>
  <si>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</si>
  <si>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</si>
  <si>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</si>
  <si>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</si>
  <si>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</si>
  <si>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</si>
  <si>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</si>
  <si>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</si>
  <si>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</si>
  <si>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</si>
  <si>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</si>
  <si>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</si>
  <si>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</si>
  <si>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</si>
  <si>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</si>
  <si>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</si>
  <si>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</si>
  <si>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</si>
  <si>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</si>
  <si>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</si>
  <si>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</si>
  <si>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</si>
  <si>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</si>
  <si>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</si>
  <si>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</si>
  <si>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</si>
  <si>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</si>
  <si>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</si>
  <si>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</si>
  <si>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</si>
  <si>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</si>
  <si>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</si>
  <si>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</si>
  <si>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</si>
  <si>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</si>
  <si>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</si>
  <si>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</si>
  <si>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</si>
  <si>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</si>
  <si>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</si>
  <si>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</si>
  <si>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</si>
  <si>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</si>
  <si>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</si>
  <si>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</si>
  <si>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</si>
  <si>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</si>
  <si>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</si>
  <si>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</si>
  <si>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</si>
  <si>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</si>
  <si>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</si>
  <si>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</si>
  <si>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</si>
  <si>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</si>
  <si>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</si>
  <si>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</si>
  <si>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</si>
  <si>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</si>
  <si>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</si>
  <si>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</si>
  <si>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</si>
  <si>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</si>
  <si>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</si>
  <si>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</si>
  <si>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</si>
  <si>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</si>
  <si>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</si>
  <si>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</si>
  <si>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</si>
  <si>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</si>
  <si>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</si>
  <si>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</si>
  <si>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</si>
  <si>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</si>
  <si>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</si>
  <si>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</si>
  <si>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</si>
  <si>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</si>
  <si>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</si>
  <si>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</si>
  <si>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</si>
  <si>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</si>
  <si>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</si>
  <si>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</si>
  <si>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</si>
  <si>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</si>
  <si>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</si>
  <si>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</si>
  <si>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</si>
  <si>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</si>
  <si>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</si>
  <si>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</si>
  <si>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</si>
  <si>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</si>
  <si>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</si>
  <si>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</si>
  <si>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</si>
  <si>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</si>
  <si>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</si>
  <si>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</si>
  <si>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</si>
  <si>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</si>
  <si>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</si>
  <si>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</si>
  <si>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</si>
  <si>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</si>
  <si>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</si>
  <si>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</si>
  <si>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</si>
  <si>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</si>
  <si>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</si>
  <si>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</si>
  <si>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</si>
  <si>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</si>
  <si>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</si>
  <si>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</si>
  <si>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</si>
  <si>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</si>
  <si>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</si>
  <si>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</si>
  <si>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</si>
  <si>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</si>
  <si>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</si>
  <si>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</si>
  <si>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</si>
  <si>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</si>
  <si>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</si>
  <si>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</si>
  <si>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</si>
  <si>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</si>
  <si>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</si>
  <si>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</si>
  <si>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</si>
  <si>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</si>
  <si>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</si>
  <si>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</si>
  <si>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</si>
  <si>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</si>
  <si>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</si>
  <si>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</si>
  <si>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</si>
  <si>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</si>
  <si>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</si>
  <si>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</si>
  <si>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</si>
  <si>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</si>
  <si>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</si>
  <si>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</si>
  <si>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</si>
  <si>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</si>
  <si>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</si>
  <si>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</si>
  <si>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</si>
  <si>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</si>
  <si>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</si>
  <si>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</si>
  <si>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</si>
  <si>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</si>
  <si>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</si>
  <si>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</si>
  <si>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</si>
  <si>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</si>
  <si>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</si>
  <si>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</si>
  <si>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</si>
  <si>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</si>
  <si>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</si>
  <si>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</si>
  <si>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</si>
  <si>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</si>
  <si>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</si>
  <si>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</si>
  <si>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</si>
  <si>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</si>
  <si>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</si>
  <si>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</si>
  <si>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</si>
  <si>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</si>
  <si>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</si>
  <si>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</si>
  <si>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</si>
  <si>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</si>
  <si>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</si>
  <si>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</si>
  <si>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</si>
  <si>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</si>
  <si>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</si>
  <si>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</si>
  <si>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</si>
  <si>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</si>
  <si>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</si>
  <si>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</si>
  <si>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</si>
  <si>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</si>
  <si>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</si>
  <si>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</si>
  <si>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</si>
  <si>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</si>
  <si>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</si>
  <si>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</si>
  <si>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</si>
  <si>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</si>
  <si>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</si>
  <si>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</si>
  <si>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</si>
  <si>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</si>
  <si>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</si>
  <si>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</si>
  <si>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</si>
  <si>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</si>
  <si>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</si>
  <si>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</si>
  <si>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</si>
  <si>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</si>
  <si>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</si>
  <si>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</si>
  <si>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</si>
  <si>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</si>
  <si>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</si>
  <si>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</si>
  <si>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</si>
  <si>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</si>
  <si>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</si>
  <si>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</si>
  <si>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</si>
  <si>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</si>
  <si>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</si>
  <si>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</si>
  <si>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</si>
  <si>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</si>
  <si>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</si>
  <si>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</si>
  <si>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</si>
  <si>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</si>
  <si>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</si>
  <si>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</si>
  <si>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</si>
  <si>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</si>
  <si>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</si>
  <si>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</si>
  <si>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</si>
  <si>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</si>
  <si>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</si>
  <si>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</si>
  <si>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</si>
  <si>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</si>
  <si>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</si>
  <si>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</si>
  <si>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</si>
  <si>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</si>
  <si>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</si>
  <si>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</si>
  <si>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</si>
  <si>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</si>
  <si>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</si>
  <si>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</si>
  <si>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</si>
  <si>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</si>
  <si>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</si>
  <si>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</si>
  <si>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</si>
  <si>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</si>
  <si>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</si>
  <si>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</si>
  <si>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</si>
  <si>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</si>
  <si>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</si>
  <si>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</si>
  <si>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</si>
  <si>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</si>
  <si>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</si>
  <si>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</si>
  <si>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</si>
  <si>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</si>
  <si>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</si>
  <si>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</si>
  <si>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</si>
  <si>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</si>
  <si>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</si>
  <si>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</si>
  <si>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</si>
  <si>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</si>
  <si>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</si>
  <si>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</si>
  <si>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</si>
  <si>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</si>
  <si>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</si>
  <si>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</si>
  <si>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</si>
  <si>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</si>
  <si>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</si>
  <si>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</si>
  <si>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</si>
  <si>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</si>
  <si>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</si>
  <si>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</si>
  <si>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</si>
  <si>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</si>
  <si>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</si>
  <si>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</si>
  <si>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</si>
  <si>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</si>
  <si>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</si>
  <si>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</si>
  <si>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</si>
  <si>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</si>
  <si>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</si>
  <si>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</si>
  <si>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</si>
  <si>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</si>
  <si>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</si>
  <si>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</si>
  <si>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</si>
  <si>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</si>
  <si>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</si>
  <si>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</si>
  <si>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</si>
  <si>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</si>
  <si>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</si>
  <si>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</si>
  <si>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</si>
  <si>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</si>
  <si>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</si>
  <si>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</si>
  <si>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</si>
  <si>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</si>
  <si>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</si>
  <si>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</si>
  <si>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</si>
  <si>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</si>
  <si>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</si>
  <si>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</si>
  <si>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</si>
  <si>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</si>
  <si>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</si>
  <si>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</si>
  <si>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</si>
  <si>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</si>
  <si>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</si>
  <si>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</si>
  <si>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</si>
  <si>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</si>
  <si>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</si>
  <si>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</si>
  <si>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</si>
  <si>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</si>
  <si>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</si>
  <si>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</si>
  <si>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</si>
  <si>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</si>
  <si>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</si>
  <si>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</si>
  <si>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</si>
  <si>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</si>
  <si>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</si>
  <si>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</si>
  <si>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</si>
  <si>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</si>
  <si>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</si>
  <si>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</si>
  <si>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</si>
  <si>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</si>
  <si>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</si>
  <si>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</si>
  <si>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</si>
  <si>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</si>
  <si>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</si>
  <si>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</si>
  <si>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</si>
  <si>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</si>
  <si>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</si>
  <si>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</si>
  <si>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</si>
  <si>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</si>
  <si>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</si>
  <si>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</si>
  <si>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</si>
  <si>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</si>
  <si>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</si>
  <si>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</si>
  <si>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</si>
  <si>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</si>
  <si>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</si>
  <si>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</si>
  <si>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</si>
  <si>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</si>
  <si>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</si>
  <si>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</si>
  <si>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</si>
  <si>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</si>
  <si>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</si>
  <si>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</si>
  <si>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</si>
  <si>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</si>
  <si>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</si>
  <si>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</si>
  <si>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</si>
  <si>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</si>
  <si>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</si>
  <si>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</si>
  <si>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</si>
  <si>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</si>
  <si>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</si>
  <si>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</si>
  <si>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</si>
  <si>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</si>
  <si>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</si>
  <si>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</si>
  <si>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</si>
  <si>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</si>
  <si>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</si>
  <si>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</si>
  <si>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</si>
  <si>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</si>
  <si>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</si>
  <si>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</si>
  <si>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</si>
  <si>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</si>
  <si>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</si>
  <si>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</si>
  <si>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</si>
  <si>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</si>
  <si>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</si>
  <si>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</si>
  <si>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</si>
  <si>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</si>
  <si>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</si>
  <si>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</si>
  <si>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</si>
  <si>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</si>
  <si>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</si>
  <si>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</si>
  <si>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</si>
  <si>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</si>
  <si>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</si>
  <si>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</si>
  <si>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</si>
  <si>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</si>
  <si>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</si>
  <si>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</si>
  <si>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</si>
  <si>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</si>
  <si>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</si>
  <si>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</si>
  <si>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</si>
  <si>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</si>
  <si>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</si>
  <si>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</si>
  <si>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</si>
  <si>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</si>
  <si>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</si>
  <si>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</si>
  <si>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</si>
  <si>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</si>
  <si>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</si>
  <si>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</si>
  <si>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</si>
  <si>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</si>
  <si>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</si>
  <si>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</si>
  <si>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</si>
  <si>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</si>
  <si>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</si>
  <si>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</si>
  <si>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</si>
  <si>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</si>
  <si>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</si>
  <si>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</si>
  <si>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</si>
  <si>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</si>
  <si>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</si>
  <si>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</si>
  <si>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</si>
  <si>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</si>
  <si>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</si>
  <si>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</si>
  <si>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</si>
  <si>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</si>
  <si>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</si>
  <si>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</si>
  <si>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</si>
  <si>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</si>
  <si>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</si>
  <si>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</si>
  <si>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</si>
  <si>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</si>
  <si>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</si>
  <si>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</si>
  <si>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</si>
  <si>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</si>
  <si>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</si>
  <si>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</si>
  <si>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</si>
  <si>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</si>
  <si>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</si>
  <si>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</si>
  <si>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</si>
  <si>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</si>
  <si>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</si>
  <si>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</si>
  <si>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</si>
  <si>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</si>
  <si>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</si>
  <si>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</si>
  <si>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</si>
  <si>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</si>
  <si>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</si>
  <si>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</si>
  <si>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</si>
  <si>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</si>
  <si>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</si>
  <si>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</si>
  <si>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</si>
  <si>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</si>
  <si>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</si>
  <si>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</si>
  <si>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</si>
  <si>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</si>
  <si>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</si>
  <si>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</si>
  <si>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</si>
  <si>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</si>
  <si>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</si>
  <si>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</si>
  <si>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</si>
  <si>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</si>
  <si>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</si>
  <si>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</si>
  <si>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</si>
  <si>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</si>
  <si>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</si>
  <si>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</si>
  <si>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</si>
  <si>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</si>
  <si>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</si>
  <si>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</si>
  <si>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</si>
  <si>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</si>
  <si>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</si>
  <si>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</si>
  <si>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</si>
  <si>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</si>
  <si>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</si>
  <si>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</si>
  <si>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</si>
  <si>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</si>
  <si>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</si>
  <si>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</si>
  <si>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</si>
  <si>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</si>
  <si>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</si>
  <si>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</si>
  <si>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</si>
  <si>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</si>
  <si>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</si>
  <si>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</si>
  <si>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</si>
  <si>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</si>
  <si>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</si>
  <si>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</si>
  <si>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</si>
  <si>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</si>
  <si>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</si>
  <si>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</si>
  <si>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</si>
  <si>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</si>
  <si>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</si>
  <si>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</si>
  <si>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</si>
  <si>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</si>
  <si>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</si>
  <si>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</si>
  <si>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</si>
  <si>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</si>
  <si>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</si>
  <si>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</si>
  <si>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</si>
  <si>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</si>
  <si>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</si>
  <si>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</si>
  <si>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</si>
  <si>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</si>
  <si>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</si>
  <si>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</si>
  <si>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</si>
  <si>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</si>
  <si>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</si>
  <si>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</si>
  <si>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</si>
  <si>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</si>
  <si>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</si>
  <si>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</si>
  <si>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</si>
  <si>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</si>
  <si>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</si>
  <si>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</si>
  <si>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</si>
  <si>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</si>
  <si>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</si>
  <si>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</si>
  <si>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</si>
  <si>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</si>
  <si>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</si>
  <si>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</si>
  <si>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</si>
  <si>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</si>
  <si>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</si>
  <si>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</si>
  <si>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</si>
  <si>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</si>
  <si>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</si>
  <si>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</si>
  <si>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</si>
  <si>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</si>
  <si>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</si>
  <si>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</si>
  <si>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</si>
  <si>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</si>
  <si>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</si>
  <si>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</si>
  <si>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</si>
  <si>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</si>
  <si>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</si>
  <si>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</si>
  <si>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</si>
  <si>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</si>
  <si>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</si>
  <si>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</si>
  <si>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</si>
  <si>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</si>
  <si>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</si>
  <si>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</si>
  <si>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</si>
  <si>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</si>
  <si>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</si>
  <si>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</si>
  <si>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</si>
  <si>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</si>
  <si>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</si>
  <si>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</si>
  <si>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</si>
  <si>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</si>
  <si>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</si>
  <si>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</si>
  <si>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</si>
  <si>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</si>
  <si>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</si>
  <si>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</si>
  <si>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</si>
  <si>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</si>
  <si>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</si>
  <si>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</si>
  <si>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</si>
  <si>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</si>
  <si>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</si>
  <si>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</si>
  <si>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</si>
  <si>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</si>
  <si>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</si>
  <si>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</si>
  <si>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</si>
  <si>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</si>
  <si>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</si>
  <si>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</si>
  <si>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</si>
  <si>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</si>
  <si>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</si>
  <si>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</si>
  <si>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</si>
  <si>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</si>
  <si>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</si>
  <si>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</si>
  <si>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</si>
  <si>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</si>
  <si>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</si>
  <si>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</si>
  <si>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</si>
  <si>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</si>
  <si>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</si>
  <si>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</si>
  <si>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</si>
  <si>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</si>
  <si>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</si>
  <si>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</si>
  <si>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</si>
  <si>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</si>
  <si>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</si>
  <si>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</si>
  <si>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</si>
  <si>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</si>
  <si>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</si>
  <si>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</si>
  <si>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</si>
  <si>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</si>
  <si>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</si>
  <si>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</si>
  <si>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</si>
  <si>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</si>
  <si>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</si>
  <si>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</si>
  <si>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</si>
  <si>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</si>
  <si>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</si>
  <si>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</si>
  <si>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</si>
  <si>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</si>
  <si>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</si>
  <si>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</si>
  <si>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</si>
  <si>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</si>
  <si>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</si>
  <si>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</si>
  <si>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</si>
  <si>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</si>
  <si>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</si>
  <si>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</si>
  <si>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</si>
  <si>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</si>
  <si>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</si>
  <si>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</si>
  <si>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</si>
  <si>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</si>
  <si>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</si>
  <si>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</si>
  <si>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</si>
  <si>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</si>
  <si>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</si>
  <si>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</si>
  <si>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</si>
  <si>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</si>
  <si>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</si>
  <si>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</si>
  <si>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</si>
  <si>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</si>
  <si>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</si>
  <si>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</si>
  <si>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</si>
  <si>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</si>
  <si>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</si>
  <si>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</si>
  <si>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</si>
  <si>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</si>
  <si>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</si>
  <si>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</si>
  <si>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</si>
  <si>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</si>
  <si>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</si>
  <si>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</si>
  <si>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</si>
  <si>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</si>
  <si>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</si>
  <si>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</si>
  <si>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</si>
  <si>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</si>
  <si>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</si>
  <si>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</si>
  <si>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</si>
  <si>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</si>
  <si>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</si>
  <si>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</si>
  <si>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</si>
  <si>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</si>
  <si>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</si>
  <si>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</si>
  <si>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</si>
  <si>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</si>
  <si>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</si>
  <si>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</si>
  <si>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</si>
  <si>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</si>
  <si>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</si>
  <si>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</si>
  <si>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</si>
  <si>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</si>
  <si>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</si>
  <si>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</si>
  <si>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</si>
  <si>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</si>
  <si>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</si>
  <si>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</si>
  <si>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</si>
  <si>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</si>
  <si>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</si>
  <si>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</si>
  <si>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</si>
  <si>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</si>
  <si>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</si>
  <si>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</si>
  <si>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</si>
  <si>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</si>
  <si>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</si>
  <si>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</si>
  <si>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</si>
  <si>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</si>
  <si>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</si>
  <si>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</si>
  <si>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</si>
  <si>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</si>
  <si>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</si>
  <si>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</si>
  <si>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</si>
  <si>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</si>
  <si>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</si>
  <si>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</si>
  <si>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</si>
  <si>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</si>
  <si>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</si>
  <si>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</si>
  <si>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</si>
  <si>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</si>
  <si>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</si>
  <si>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</si>
  <si>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</si>
  <si>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</si>
  <si>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</si>
  <si>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</si>
  <si>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</si>
  <si>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</si>
  <si>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</si>
  <si>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</si>
  <si>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</si>
  <si>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</si>
  <si>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</si>
  <si>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</si>
  <si>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</si>
  <si>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</si>
  <si>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</si>
  <si>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</si>
  <si>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</si>
  <si>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</si>
  <si>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</si>
  <si>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</si>
  <si>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</si>
  <si>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</si>
  <si>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</si>
  <si>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</si>
  <si>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</si>
  <si>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</si>
  <si>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</si>
  <si>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</si>
  <si>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</si>
  <si>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</si>
  <si>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</si>
  <si>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</si>
  <si>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</si>
  <si>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</si>
  <si>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</si>
  <si>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</si>
  <si>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</si>
  <si>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</si>
  <si>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</si>
  <si>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</si>
  <si>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</si>
  <si>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</si>
  <si>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</si>
  <si>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</si>
  <si>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</si>
  <si>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</si>
  <si>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</si>
  <si>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</si>
  <si>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</si>
  <si>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</si>
  <si>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</si>
  <si>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</si>
  <si>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</si>
  <si>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</si>
  <si>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</si>
  <si>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</si>
  <si>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</si>
  <si>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</si>
  <si>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</si>
  <si>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</si>
  <si>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</si>
  <si>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</si>
  <si>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</si>
  <si>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</si>
  <si>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</si>
  <si>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</si>
  <si>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</si>
  <si>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</si>
  <si>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</si>
  <si>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</si>
  <si>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</si>
  <si>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</si>
  <si>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</si>
  <si>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</si>
  <si>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</si>
  <si>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</si>
  <si>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</si>
  <si>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</si>
  <si>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</si>
  <si>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</si>
  <si>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</si>
  <si>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</si>
  <si>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</si>
  <si>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</si>
  <si>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</si>
  <si>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</si>
  <si>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</si>
  <si>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</si>
  <si>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</si>
  <si>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</si>
  <si>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</si>
  <si>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</si>
  <si>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</si>
  <si>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</si>
  <si>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</si>
  <si>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</si>
  <si>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</si>
  <si>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</si>
  <si>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</si>
  <si>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</si>
  <si>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</si>
  <si>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</si>
  <si>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</si>
  <si>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</si>
  <si>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</si>
  <si>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</si>
  <si>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</si>
  <si>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</si>
  <si>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</si>
  <si>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</si>
  <si>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</si>
  <si>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</si>
  <si>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</si>
  <si>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</si>
  <si>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</si>
  <si>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</si>
  <si>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</si>
  <si>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</si>
  <si>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</si>
  <si>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</si>
  <si>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</si>
  <si>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</si>
  <si>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</si>
  <si>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</si>
  <si>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</si>
  <si>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</si>
  <si>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</si>
  <si>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</si>
  <si>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</si>
  <si>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</si>
  <si>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</si>
  <si>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</si>
  <si>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</si>
  <si>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</si>
  <si>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</si>
  <si>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</si>
  <si>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</si>
  <si>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</si>
  <si>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</si>
  <si>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</si>
  <si>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</si>
  <si>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</si>
  <si>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</si>
  <si>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</si>
  <si>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</si>
  <si>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</si>
  <si>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</si>
  <si>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</si>
  <si>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</si>
  <si>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</si>
  <si>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</si>
  <si>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</si>
  <si>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</si>
  <si>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</si>
  <si>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</si>
  <si>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</si>
  <si>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</si>
  <si>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</si>
  <si>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</si>
  <si>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</si>
  <si>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</si>
  <si>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</si>
  <si>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</si>
  <si>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</si>
  <si>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</si>
  <si>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</si>
  <si>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</si>
  <si>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</si>
  <si>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</si>
  <si>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</si>
  <si>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</si>
  <si>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</si>
  <si>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</si>
  <si>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</si>
  <si>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</si>
  <si>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</si>
  <si>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</si>
  <si>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</si>
  <si>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</si>
  <si>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</si>
  <si>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</si>
  <si>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</si>
  <si>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</si>
  <si>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</si>
  <si>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</si>
  <si>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</si>
  <si>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</si>
  <si>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</si>
  <si>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</si>
  <si>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</si>
  <si>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</si>
  <si>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</si>
  <si>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</si>
  <si>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</si>
  <si>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</si>
  <si>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</si>
  <si>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</si>
  <si>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</si>
  <si>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</si>
  <si>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</si>
  <si>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</si>
  <si>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</si>
  <si>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</si>
  <si>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</si>
  <si>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</si>
  <si>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</si>
  <si>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</si>
  <si>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</si>
  <si>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</si>
  <si>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</si>
  <si>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</si>
  <si>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</si>
  <si>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</si>
  <si>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</si>
  <si>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</si>
  <si>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</si>
  <si>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</si>
  <si>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</si>
  <si>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</si>
  <si>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</si>
  <si>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</si>
  <si>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</si>
  <si>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</si>
  <si>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</si>
  <si>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</si>
  <si>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</si>
  <si>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</si>
  <si>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</si>
  <si>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</si>
  <si>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</si>
  <si>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</si>
  <si>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</si>
  <si>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</si>
  <si>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</si>
  <si>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</si>
  <si>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</si>
  <si>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</si>
  <si>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</si>
  <si>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</si>
  <si>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</si>
  <si>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</si>
  <si>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</si>
  <si>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</si>
  <si>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</si>
  <si>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</si>
  <si>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</si>
  <si>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</si>
  <si>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</si>
  <si>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</si>
  <si>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</si>
  <si>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</si>
  <si>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</si>
  <si>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</si>
  <si>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</si>
  <si>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</si>
  <si>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</si>
  <si>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</si>
  <si>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</si>
  <si>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</si>
  <si>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</si>
  <si>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</si>
  <si>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</si>
  <si>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</si>
  <si>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</si>
  <si>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</si>
  <si>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</si>
  <si>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</si>
  <si>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</si>
  <si>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</si>
  <si>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</si>
  <si>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</si>
  <si>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</si>
  <si>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</si>
  <si>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</si>
  <si>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</si>
  <si>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</si>
  <si>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</si>
  <si>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</si>
  <si>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</si>
  <si>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</si>
  <si>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</si>
  <si>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</si>
  <si>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</si>
  <si>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</si>
  <si>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</si>
  <si>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</si>
  <si>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</si>
  <si>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</si>
  <si>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</si>
  <si>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</si>
  <si>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</si>
  <si>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</si>
  <si>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</si>
  <si>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</si>
  <si>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</si>
  <si>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</si>
  <si>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</si>
  <si>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</si>
  <si>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</si>
  <si>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</si>
  <si>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</si>
  <si>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</si>
  <si>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</si>
  <si>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</si>
  <si>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</si>
  <si>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</si>
  <si>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</si>
  <si>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</si>
  <si>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</si>
  <si>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</si>
  <si>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</si>
  <si>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</si>
  <si>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</si>
  <si>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</si>
  <si>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</si>
  <si>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</si>
  <si>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</si>
  <si>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</si>
  <si>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</si>
  <si>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</si>
  <si>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</si>
  <si>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</si>
  <si>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</si>
  <si>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</si>
  <si>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</si>
  <si>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</si>
  <si>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</si>
  <si>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</si>
  <si>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</si>
  <si>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</si>
  <si>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</si>
  <si>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</si>
  <si>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</si>
  <si>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</si>
  <si>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</si>
  <si>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</si>
  <si>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</si>
  <si>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</si>
  <si>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</si>
  <si>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</si>
  <si>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</si>
  <si>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</si>
  <si>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</si>
  <si>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</si>
  <si>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</si>
  <si>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</si>
  <si>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</si>
  <si>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</si>
  <si>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</si>
  <si>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</si>
  <si>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</si>
  <si>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</si>
  <si>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</si>
  <si>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</si>
  <si>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</si>
  <si>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</si>
  <si>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</si>
  <si>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</si>
  <si>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</si>
  <si>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</si>
  <si>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</si>
  <si>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</si>
  <si>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</si>
  <si>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</si>
  <si>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</si>
  <si>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</si>
  <si>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</si>
  <si>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</si>
  <si>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</si>
  <si>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</si>
  <si>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</si>
  <si>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</si>
  <si>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</si>
  <si>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</si>
  <si>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</si>
  <si>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</si>
  <si>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</si>
  <si>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</si>
  <si>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</si>
  <si>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</si>
  <si>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</si>
  <si>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</si>
  <si>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</si>
  <si>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</si>
  <si>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</si>
  <si>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</si>
  <si>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</si>
  <si>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</si>
  <si>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</si>
  <si>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</si>
  <si>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</si>
  <si>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</si>
  <si>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</si>
  <si>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</si>
  <si>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</si>
  <si>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</si>
  <si>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</si>
  <si>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</si>
  <si>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</si>
  <si>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</si>
  <si>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</si>
  <si>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</si>
  <si>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</si>
  <si>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</si>
  <si>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</si>
  <si>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</si>
  <si>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</si>
  <si>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</si>
  <si>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</si>
  <si>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</si>
  <si>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</si>
  <si>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</si>
  <si>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</si>
  <si>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</si>
  <si>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</si>
  <si>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</si>
  <si>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</si>
  <si>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</si>
  <si>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</si>
  <si>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</si>
  <si>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</si>
  <si>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</si>
  <si>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</si>
  <si>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</si>
  <si>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</si>
  <si>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</si>
  <si>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</si>
  <si>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</si>
  <si>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</si>
  <si>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</si>
  <si>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</si>
  <si>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</si>
  <si>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</si>
  <si>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</si>
  <si>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</si>
  <si>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</si>
  <si>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</si>
  <si>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</si>
  <si>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</si>
  <si>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</si>
  <si>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</si>
  <si>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</si>
  <si>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</si>
  <si>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</si>
  <si>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</si>
  <si>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</si>
  <si>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</si>
  <si>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</si>
  <si>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</si>
  <si>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</si>
  <si>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</si>
  <si>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</si>
  <si>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</si>
  <si>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</si>
  <si>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</si>
  <si>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</si>
  <si>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</si>
  <si>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</si>
  <si>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</si>
  <si>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</si>
  <si>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</si>
  <si>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</si>
  <si>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</si>
  <si>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</si>
  <si>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</si>
  <si>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</si>
  <si>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</si>
  <si>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</si>
  <si>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</si>
  <si>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</si>
  <si>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</si>
  <si>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</si>
  <si>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</si>
  <si>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</si>
  <si>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</si>
  <si>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</si>
  <si>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</si>
  <si>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</si>
  <si>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</si>
  <si>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</si>
  <si>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</si>
  <si>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</si>
  <si>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</si>
  <si>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</si>
  <si>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</si>
  <si>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</si>
  <si>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</si>
  <si>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</si>
  <si>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</si>
  <si>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</si>
  <si>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</si>
  <si>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</si>
  <si>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</si>
  <si>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</si>
  <si>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</si>
  <si>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</si>
  <si>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</si>
  <si>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</si>
  <si>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</si>
  <si>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</si>
  <si>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</si>
  <si>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</si>
  <si>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</si>
  <si>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</si>
  <si>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</si>
  <si>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</si>
  <si>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</si>
  <si>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</si>
  <si>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</si>
  <si>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</si>
  <si>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</si>
  <si>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</si>
  <si>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</si>
  <si>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</si>
  <si>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</si>
  <si>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</si>
  <si>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</si>
  <si>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</si>
  <si>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</si>
  <si>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</si>
  <si>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</si>
  <si>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</si>
  <si>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</si>
  <si>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</si>
  <si>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</si>
  <si>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</si>
  <si>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</si>
  <si>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</si>
  <si>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</si>
  <si>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</si>
  <si>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</si>
  <si>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</si>
  <si>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</si>
  <si>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</si>
  <si>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</si>
  <si>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</si>
  <si>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</si>
  <si>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</si>
  <si>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</si>
  <si>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</si>
  <si>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</si>
  <si>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</si>
  <si>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</si>
  <si>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</si>
  <si>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</si>
  <si>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</si>
  <si>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</si>
  <si>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</si>
  <si>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</si>
  <si>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</si>
  <si>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</si>
  <si>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</si>
  <si>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</si>
  <si>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</si>
  <si>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</si>
  <si>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</si>
  <si>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</si>
  <si>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</si>
  <si>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</si>
  <si>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</si>
  <si>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</si>
  <si>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</si>
  <si>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</si>
  <si>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</si>
  <si>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</si>
  <si>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</si>
  <si>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</si>
  <si>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</si>
  <si>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</si>
  <si>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</si>
  <si>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</si>
  <si>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</si>
  <si>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</si>
  <si>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</si>
  <si>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</si>
  <si>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</si>
  <si>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</si>
  <si>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</si>
  <si>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</si>
  <si>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</si>
  <si>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</si>
  <si>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</si>
  <si>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</si>
  <si>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</si>
  <si>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</si>
  <si>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</si>
  <si>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</si>
  <si>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</si>
  <si>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</si>
  <si>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</si>
  <si>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</si>
  <si>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</si>
  <si>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</si>
  <si>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</si>
  <si>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</si>
  <si>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</si>
  <si>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</si>
  <si>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</si>
  <si>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</si>
  <si>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</si>
  <si>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</si>
  <si>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</si>
  <si>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</si>
  <si>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</si>
  <si>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</si>
  <si>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</si>
  <si>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</si>
  <si>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</si>
  <si>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</si>
  <si>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</si>
  <si>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</si>
  <si>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</si>
  <si>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</si>
  <si>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</si>
  <si>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</si>
  <si>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</si>
  <si>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</si>
  <si>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</si>
  <si>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</si>
  <si>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</si>
  <si>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</si>
  <si>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</si>
  <si>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</si>
  <si>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</si>
  <si>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</si>
  <si>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</si>
  <si>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</si>
  <si>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</si>
  <si>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</si>
  <si>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</si>
  <si>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</si>
  <si>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</si>
  <si>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</si>
  <si>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</si>
  <si>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</si>
  <si>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</si>
  <si>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</si>
  <si>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</si>
  <si>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</si>
  <si>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</si>
  <si>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</si>
  <si>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</si>
  <si>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</si>
  <si>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</si>
  <si>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</si>
  <si>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</si>
  <si>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</si>
  <si>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</si>
  <si>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</si>
  <si>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</si>
  <si>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</si>
  <si>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</si>
  <si>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</si>
  <si>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</si>
  <si>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</si>
  <si>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</si>
  <si>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</si>
  <si>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</si>
  <si>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</si>
  <si>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</si>
  <si>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</si>
  <si>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</si>
  <si>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</si>
  <si>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</si>
  <si>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</si>
  <si>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</si>
  <si>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</si>
  <si>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</si>
  <si>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</si>
  <si>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</si>
  <si>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</si>
  <si>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</si>
  <si>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</si>
  <si>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</si>
  <si>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</si>
  <si>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</si>
  <si>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</si>
  <si>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</si>
  <si>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</si>
  <si>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</si>
  <si>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</si>
  <si>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</si>
  <si>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</si>
  <si>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</si>
  <si>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</si>
  <si>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</si>
  <si>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</si>
  <si>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</si>
  <si>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</si>
  <si>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</si>
  <si>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</si>
  <si>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</si>
  <si>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</si>
  <si>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</si>
  <si>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</si>
  <si>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</si>
  <si>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</si>
  <si>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</si>
  <si>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</si>
  <si>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</si>
  <si>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</si>
  <si>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</si>
  <si>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</si>
  <si>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</si>
  <si>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</si>
  <si>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</si>
  <si>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</si>
  <si>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</si>
  <si>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</si>
  <si>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</si>
  <si>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</si>
  <si>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</si>
  <si>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</si>
  <si>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</si>
  <si>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</si>
  <si>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</si>
  <si>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</si>
  <si>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</si>
  <si>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</si>
  <si>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</si>
  <si>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</si>
  <si>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</si>
  <si>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</si>
  <si>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</si>
  <si>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</si>
  <si>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</si>
  <si>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</si>
  <si>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</si>
  <si>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</si>
  <si>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</si>
  <si>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</si>
  <si>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</si>
  <si>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</si>
  <si>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</si>
  <si>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</si>
  <si>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</si>
  <si>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</si>
  <si>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</si>
  <si>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</si>
  <si>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</si>
  <si>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</si>
  <si>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</si>
  <si>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</si>
  <si>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</si>
  <si>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</si>
  <si>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</si>
  <si>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</si>
  <si>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</si>
  <si>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</si>
  <si>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</si>
  <si>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</si>
  <si>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</si>
  <si>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</si>
  <si>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</si>
  <si>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</si>
  <si>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</si>
  <si>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</si>
  <si>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</si>
  <si>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</si>
  <si>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</si>
  <si>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</si>
  <si>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</si>
  <si>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</si>
  <si>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</si>
  <si>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</si>
  <si>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</si>
  <si>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</si>
  <si>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</si>
  <si>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</si>
  <si>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</si>
  <si>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</si>
  <si>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</si>
  <si>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</si>
  <si>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</si>
  <si>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</si>
  <si>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</si>
  <si>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</si>
  <si>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</si>
  <si>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</si>
  <si>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</si>
  <si>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</si>
  <si>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</si>
  <si>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</si>
  <si>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</si>
  <si>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</si>
  <si>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</si>
  <si>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</si>
  <si>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</si>
  <si>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</si>
  <si>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</si>
  <si>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</si>
  <si>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</si>
  <si>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</si>
  <si>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</si>
  <si>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</si>
  <si>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</si>
  <si>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</si>
  <si>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</si>
  <si>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</si>
  <si>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</si>
  <si>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</si>
  <si>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</si>
  <si>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</si>
  <si>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</si>
  <si>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</si>
  <si>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</si>
  <si>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</si>
  <si>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</si>
  <si>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</si>
  <si>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</si>
  <si>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</si>
  <si>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</si>
  <si>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</si>
  <si>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</si>
  <si>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</si>
  <si>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</si>
  <si>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</si>
  <si>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</si>
  <si>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</si>
  <si>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</si>
  <si>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</si>
  <si>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</si>
  <si>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</si>
  <si>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</si>
  <si>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</si>
  <si>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</si>
  <si>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</si>
  <si>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</si>
  <si>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</si>
  <si>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</si>
  <si>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</si>
  <si>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</si>
  <si>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</si>
  <si>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</si>
  <si>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</si>
  <si>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</si>
  <si>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</si>
  <si>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</si>
  <si>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</si>
  <si>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</si>
  <si>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</si>
  <si>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</si>
  <si>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</si>
  <si>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</si>
  <si>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</si>
  <si>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</si>
  <si>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</si>
  <si>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</si>
  <si>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</si>
  <si>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</si>
  <si>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</si>
  <si>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</si>
  <si>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</si>
  <si>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</si>
  <si>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</si>
  <si>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</si>
  <si>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</si>
  <si>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</si>
  <si>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</si>
  <si>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</si>
  <si>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</si>
  <si>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</si>
  <si>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</si>
  <si>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</si>
  <si>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</si>
  <si>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</si>
  <si>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</si>
  <si>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</si>
  <si>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</si>
  <si>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</si>
  <si>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</si>
  <si>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</si>
  <si>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</si>
  <si>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</si>
  <si>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</si>
  <si>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</si>
  <si>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</si>
  <si>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</si>
  <si>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</si>
  <si>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</si>
  <si>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</si>
  <si>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</si>
  <si>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</si>
  <si>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</si>
  <si>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</si>
  <si>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</si>
  <si>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</si>
  <si>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</si>
  <si>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</si>
  <si>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</si>
  <si>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</si>
  <si>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</si>
  <si>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</si>
  <si>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</si>
  <si>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</si>
  <si>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</si>
  <si>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</si>
  <si>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</si>
  <si>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</si>
  <si>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</si>
  <si>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</si>
  <si>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</si>
  <si>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</si>
  <si>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</si>
  <si>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</si>
  <si>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</si>
  <si>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</si>
  <si>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</si>
  <si>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</si>
  <si>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</si>
  <si>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</si>
  <si>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</si>
  <si>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</si>
  <si>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</si>
  <si>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</si>
  <si>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</si>
  <si>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</si>
  <si>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</si>
  <si>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</si>
  <si>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</si>
  <si>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</si>
  <si>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</si>
  <si>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</si>
  <si>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</si>
  <si>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</si>
  <si>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</si>
  <si>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</si>
  <si>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</si>
  <si>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</si>
  <si>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</si>
  <si>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</si>
  <si>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</si>
  <si>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</si>
  <si>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</si>
  <si>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</si>
  <si>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</si>
  <si>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</si>
  <si>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</si>
  <si>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</si>
  <si>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</si>
  <si>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</si>
  <si>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</si>
  <si>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</si>
  <si>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</si>
  <si>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</si>
  <si>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</si>
  <si>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</si>
  <si>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</si>
  <si>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</si>
  <si>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</si>
  <si>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</si>
  <si>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</si>
  <si>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</si>
  <si>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</si>
  <si>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</si>
  <si>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</si>
  <si>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</si>
  <si>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</si>
  <si>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</si>
  <si>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</si>
  <si>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</si>
  <si>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</si>
  <si>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</si>
  <si>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</si>
  <si>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</si>
  <si>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</si>
  <si>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</si>
  <si>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</si>
  <si>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</si>
  <si>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</si>
  <si>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</si>
  <si>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</si>
  <si>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</si>
  <si>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</si>
  <si>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</si>
  <si>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</si>
  <si>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</si>
  <si>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</si>
  <si>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</si>
  <si>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</si>
  <si>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</si>
  <si>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</si>
  <si>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</si>
  <si>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</si>
  <si>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</si>
  <si>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</si>
  <si>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</si>
  <si>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</si>
  <si>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</si>
  <si>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</si>
  <si>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</si>
  <si>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</si>
  <si>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</si>
  <si>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</si>
  <si>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</si>
  <si>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</si>
  <si>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</si>
  <si>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</si>
  <si>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</si>
  <si>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</si>
  <si>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</si>
  <si>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</si>
  <si>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</si>
  <si>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</si>
  <si>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</si>
  <si>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</si>
  <si>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</si>
  <si>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</si>
  <si>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</si>
  <si>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</si>
  <si>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</si>
  <si>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</si>
  <si>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</si>
  <si>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</si>
  <si>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</si>
  <si>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</si>
  <si>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</si>
  <si>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</si>
  <si>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</si>
  <si>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</si>
  <si>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</si>
  <si>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</si>
  <si>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</si>
  <si>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</si>
  <si>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</si>
  <si>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</si>
  <si>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</si>
  <si>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</si>
  <si>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</si>
  <si>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</si>
  <si>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</si>
  <si>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</si>
  <si>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</si>
  <si>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</si>
  <si>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</si>
  <si>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</si>
  <si>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</si>
  <si>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</si>
  <si>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</si>
  <si>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</si>
  <si>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</si>
  <si>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</si>
  <si>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</si>
  <si>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</si>
  <si>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</si>
  <si>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</si>
  <si>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</si>
  <si>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</si>
  <si>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</si>
  <si>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</si>
  <si>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</si>
  <si>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</si>
  <si>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</si>
  <si>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</si>
  <si>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</si>
  <si>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</si>
  <si>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</si>
  <si>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</si>
  <si>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</si>
  <si>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</si>
  <si>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</si>
  <si>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</si>
  <si>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</si>
  <si>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</si>
  <si>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</si>
  <si>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</si>
  <si>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</si>
  <si>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</si>
  <si>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</si>
  <si>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</si>
  <si>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</si>
  <si>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</si>
  <si>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</si>
  <si>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</si>
  <si>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</si>
  <si>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</si>
  <si>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</si>
  <si>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</si>
  <si>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</si>
  <si>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</si>
  <si>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</si>
  <si>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</si>
  <si>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</si>
  <si>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</si>
  <si>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</si>
  <si>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</si>
  <si>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</si>
  <si>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</si>
  <si>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</si>
  <si>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</si>
  <si>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</si>
  <si>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</si>
  <si>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</si>
  <si>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</si>
  <si>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</si>
  <si>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</si>
  <si>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</si>
  <si>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</si>
  <si>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</si>
  <si>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</si>
  <si>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</si>
  <si>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</si>
  <si>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</si>
  <si>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</si>
  <si>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</si>
  <si>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</si>
  <si>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</si>
  <si>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</si>
  <si>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</si>
  <si>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</si>
  <si>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</si>
  <si>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</si>
  <si>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</si>
  <si>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</si>
  <si>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</si>
  <si>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</si>
  <si>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</si>
  <si>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</si>
  <si>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</si>
  <si>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</si>
  <si>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</si>
  <si>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</si>
  <si>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</si>
  <si>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</si>
  <si>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</si>
  <si>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</si>
  <si>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</si>
  <si>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</si>
  <si>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</si>
  <si>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</si>
  <si>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</si>
  <si>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</si>
  <si>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</si>
  <si>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</si>
  <si>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</si>
  <si>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</si>
  <si>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</si>
  <si>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</si>
  <si>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</si>
  <si>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</si>
  <si>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</si>
  <si>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</si>
  <si>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</si>
  <si>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</si>
  <si>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</si>
  <si>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</si>
  <si>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</si>
  <si>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</si>
  <si>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</si>
  <si>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</si>
  <si>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</si>
  <si>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</si>
  <si>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</si>
  <si>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</si>
  <si>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</si>
  <si>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</si>
  <si>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</si>
  <si>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</si>
  <si>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</si>
  <si>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</si>
  <si>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</si>
  <si>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</si>
  <si>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</si>
  <si>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</si>
  <si>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</si>
  <si>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</si>
  <si>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</si>
  <si>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</si>
  <si>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</si>
  <si>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</si>
  <si>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</si>
  <si>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</si>
  <si>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</si>
  <si>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</si>
  <si>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</si>
  <si>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</si>
  <si>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</si>
  <si>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</si>
  <si>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</si>
  <si>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</si>
  <si>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</si>
  <si>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</si>
  <si>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</si>
  <si>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</si>
  <si>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</si>
  <si>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</si>
  <si>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</si>
  <si>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</si>
  <si>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</si>
  <si>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</si>
  <si>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</si>
  <si>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</si>
  <si>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</si>
  <si>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</si>
  <si>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</si>
  <si>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</si>
  <si>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</si>
  <si>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</si>
  <si>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</si>
  <si>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</si>
  <si>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</si>
  <si>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</si>
  <si>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</si>
  <si>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</si>
  <si>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</si>
  <si>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</si>
  <si>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</si>
  <si>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</si>
  <si>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</si>
  <si>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</si>
  <si>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</si>
  <si>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</si>
  <si>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</si>
  <si>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</si>
  <si>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</si>
  <si>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</si>
  <si>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</si>
  <si>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</si>
  <si>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</si>
  <si>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</si>
  <si>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</si>
  <si>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</si>
  <si>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</si>
  <si>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</si>
  <si>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</si>
  <si>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</si>
  <si>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</si>
  <si>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</si>
  <si>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</si>
  <si>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</si>
  <si>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</si>
  <si>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</si>
  <si>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</si>
  <si>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</si>
  <si>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</si>
  <si>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</si>
  <si>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</si>
  <si>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</si>
  <si>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</si>
  <si>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</si>
  <si>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</si>
  <si>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</si>
  <si>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</si>
  <si>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</si>
  <si>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</si>
  <si>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</si>
  <si>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</si>
  <si>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</si>
  <si>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</si>
  <si>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</si>
  <si>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</si>
  <si>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</si>
  <si>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</si>
  <si>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</si>
  <si>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</si>
  <si>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</si>
  <si>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</si>
  <si>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</si>
  <si>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</si>
  <si>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</si>
  <si>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</si>
  <si>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</si>
  <si>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</si>
  <si>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</si>
  <si>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</si>
  <si>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</si>
  <si>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</si>
  <si>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</si>
  <si>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</si>
  <si>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</si>
  <si>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</si>
  <si>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</si>
  <si>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</si>
  <si>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</si>
  <si>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</si>
  <si>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</si>
  <si>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</si>
  <si>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</si>
  <si>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</si>
  <si>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</si>
  <si>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</si>
  <si>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</si>
  <si>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</si>
  <si>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</si>
  <si>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</si>
  <si>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</si>
  <si>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</si>
  <si>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</si>
  <si>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</si>
  <si>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</si>
  <si>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</si>
  <si>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</si>
  <si>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</si>
  <si>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</si>
  <si>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</si>
  <si>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</si>
  <si>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</si>
  <si>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</si>
  <si>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</si>
  <si>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</si>
  <si>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</si>
  <si>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</si>
  <si>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</si>
  <si>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</si>
  <si>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</si>
  <si>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</si>
  <si>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</si>
  <si>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</si>
  <si>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</si>
  <si>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</si>
  <si>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</si>
  <si>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</si>
  <si>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</si>
  <si>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</si>
  <si>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</si>
  <si>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</si>
  <si>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</si>
  <si>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</si>
  <si>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</si>
  <si>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</si>
  <si>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</si>
  <si>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</si>
  <si>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</si>
  <si>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</si>
  <si>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</si>
  <si>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</si>
  <si>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</si>
  <si>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</si>
  <si>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</si>
  <si>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</si>
  <si>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</si>
  <si>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</si>
  <si>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</si>
  <si>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</si>
  <si>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</si>
  <si>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</si>
  <si>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</si>
  <si>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</si>
  <si>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</si>
  <si>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</si>
  <si>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</si>
  <si>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</si>
  <si>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</si>
  <si>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</si>
  <si>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</si>
  <si>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</si>
  <si>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</si>
  <si>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</si>
  <si>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</si>
  <si>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</si>
  <si>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</si>
  <si>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</si>
  <si>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</si>
  <si>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</si>
  <si>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</si>
  <si>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</si>
  <si>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</si>
  <si>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</si>
  <si>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</si>
  <si>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</si>
  <si>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</si>
  <si>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</si>
  <si>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</si>
  <si>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</si>
  <si>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</si>
  <si>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</si>
  <si>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</si>
  <si>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</si>
  <si>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</si>
  <si>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</si>
  <si>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</si>
  <si>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</si>
  <si>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</si>
  <si>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</si>
  <si>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</si>
  <si>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</si>
  <si>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</si>
  <si>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</si>
  <si>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</si>
  <si>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</si>
  <si>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</si>
  <si>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</si>
  <si>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</si>
  <si>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</si>
  <si>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</si>
  <si>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</si>
  <si>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</si>
  <si>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</si>
  <si>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</si>
  <si>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</si>
  <si>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</si>
  <si>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</si>
  <si>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</si>
  <si>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</si>
  <si>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</si>
  <si>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</si>
  <si>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</si>
  <si>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</si>
  <si>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</si>
  <si>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</si>
  <si>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</si>
  <si>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</si>
  <si>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</si>
  <si>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</si>
  <si>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</si>
  <si>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</si>
  <si>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</si>
  <si>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</si>
  <si>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</si>
  <si>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</si>
  <si>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</si>
  <si>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</si>
  <si>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</si>
  <si>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</si>
  <si>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</si>
  <si>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</si>
  <si>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</si>
  <si>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</si>
  <si>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</si>
  <si>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</si>
  <si>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</si>
  <si>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</si>
  <si>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</si>
  <si>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</si>
  <si>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</si>
  <si>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</si>
  <si>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</si>
  <si>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</si>
  <si>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</si>
  <si>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</si>
  <si>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</si>
  <si>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</si>
  <si>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</si>
  <si>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</si>
  <si>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</si>
  <si>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</si>
  <si>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</si>
  <si>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</si>
  <si>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</si>
  <si>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</si>
  <si>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</si>
  <si>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</si>
  <si>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</si>
  <si>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</si>
  <si>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</si>
  <si>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</si>
  <si>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</si>
  <si>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</si>
  <si>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</si>
  <si>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</si>
  <si>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</si>
  <si>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</si>
  <si>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</si>
  <si>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</si>
  <si>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</si>
  <si>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</si>
  <si>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</si>
  <si>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</si>
  <si>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</si>
  <si>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</si>
  <si>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</si>
  <si>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</si>
  <si>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</si>
  <si>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</si>
  <si>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</si>
  <si>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</si>
  <si>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</si>
  <si>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</si>
  <si>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</si>
  <si>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</si>
  <si>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</si>
  <si>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</si>
  <si>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</si>
  <si>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</si>
  <si>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</si>
  <si>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</si>
  <si>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</si>
  <si>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</si>
  <si>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</si>
  <si>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</si>
  <si>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</si>
  <si>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</si>
  <si>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</si>
  <si>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</si>
  <si>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</si>
  <si>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</si>
  <si>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</si>
  <si>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</si>
  <si>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</si>
  <si>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</si>
  <si>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</si>
  <si>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</si>
  <si>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</si>
  <si>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</si>
  <si>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</si>
  <si>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</si>
  <si>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</si>
  <si>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</si>
  <si>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</si>
  <si>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</si>
  <si>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</si>
  <si>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</si>
  <si>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</si>
  <si>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</si>
  <si>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</si>
  <si>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</si>
  <si>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</si>
  <si>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</si>
  <si>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</si>
  <si>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</si>
  <si>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</si>
  <si>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</si>
  <si>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</si>
  <si>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</si>
  <si>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</si>
  <si>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</si>
  <si>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</si>
  <si>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</si>
  <si>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</si>
  <si>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</si>
  <si>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</si>
  <si>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</si>
  <si>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</si>
  <si>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</si>
  <si>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</si>
  <si>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</si>
  <si>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</si>
  <si>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</si>
  <si>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</si>
  <si>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</si>
  <si>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</si>
  <si>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</si>
  <si>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</si>
  <si>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</si>
  <si>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</si>
  <si>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</si>
  <si>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</si>
  <si>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</si>
  <si>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</si>
  <si>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</si>
  <si>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</si>
  <si>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</si>
  <si>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</si>
  <si>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</si>
  <si>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</si>
  <si>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</si>
  <si>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</si>
  <si>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</si>
  <si>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</si>
  <si>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</si>
  <si>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</si>
  <si>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</si>
  <si>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</si>
  <si>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</si>
  <si>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</si>
  <si>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</si>
  <si>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</si>
  <si>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</si>
  <si>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</si>
  <si>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</si>
  <si>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</si>
  <si>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</si>
  <si>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</si>
  <si>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</si>
  <si>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</si>
  <si>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</si>
  <si>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</si>
  <si>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</si>
  <si>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</si>
  <si>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</si>
  <si>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</si>
  <si>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</si>
  <si>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</si>
  <si>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</si>
  <si>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</si>
  <si>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</si>
  <si>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</si>
  <si>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</si>
  <si>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</si>
  <si>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</si>
  <si>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</si>
  <si>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</si>
  <si>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</si>
  <si>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</si>
  <si>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</si>
  <si>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</si>
  <si>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</si>
  <si>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</si>
  <si>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</si>
  <si>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</si>
  <si>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</si>
  <si>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</si>
  <si>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</si>
  <si>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</si>
  <si>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</si>
  <si>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</si>
  <si>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</si>
  <si>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</si>
  <si>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</si>
  <si>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</si>
  <si>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</si>
  <si>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</si>
  <si>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</si>
  <si>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</si>
  <si>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</si>
  <si>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</si>
  <si>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</si>
  <si>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</si>
  <si>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</si>
  <si>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</si>
  <si>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</si>
  <si>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</si>
  <si>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</si>
  <si>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</si>
  <si>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</si>
  <si>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</si>
  <si>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</si>
  <si>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</si>
  <si>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</si>
  <si>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</si>
  <si>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</si>
  <si>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</si>
  <si>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</si>
  <si>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</si>
  <si>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</si>
  <si>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</si>
  <si>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</si>
  <si>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</si>
  <si>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</si>
  <si>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</si>
  <si>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</si>
  <si>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</si>
  <si>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</si>
  <si>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</si>
  <si>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</si>
  <si>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</si>
  <si>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</si>
  <si>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</si>
  <si>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</si>
  <si>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</si>
  <si>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</si>
  <si>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</si>
  <si>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</si>
  <si>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</si>
  <si>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</si>
  <si>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</si>
  <si>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</si>
  <si>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</si>
  <si>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</si>
  <si>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</si>
  <si>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</si>
  <si>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</si>
  <si>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</si>
  <si>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</si>
  <si>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</si>
  <si>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</si>
  <si>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</si>
  <si>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</si>
  <si>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</si>
  <si>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</si>
  <si>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</si>
  <si>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</si>
  <si>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</si>
  <si>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</si>
  <si>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</si>
  <si>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</si>
  <si>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</si>
  <si>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</si>
  <si>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</si>
  <si>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</si>
  <si>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</si>
  <si>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</si>
  <si>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</si>
  <si>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</si>
  <si>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</si>
  <si>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</si>
  <si>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</si>
  <si>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</si>
  <si>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</si>
  <si>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</si>
  <si>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</si>
  <si>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</si>
  <si>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</si>
  <si>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</si>
  <si>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</si>
  <si>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</si>
  <si>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</si>
  <si>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</si>
  <si>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</si>
  <si>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</si>
  <si>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</si>
  <si>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</si>
  <si>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</si>
  <si>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</si>
  <si>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</si>
  <si>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</si>
  <si>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</si>
  <si>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</si>
  <si>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</si>
  <si>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</si>
  <si>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</si>
  <si>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</si>
  <si>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</si>
  <si>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</si>
  <si>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</si>
  <si>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</si>
  <si>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</si>
  <si>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</si>
  <si>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</si>
  <si>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</si>
  <si>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</si>
  <si>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</si>
  <si>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</si>
  <si>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</si>
  <si>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</si>
  <si>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</si>
  <si>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</si>
  <si>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</si>
  <si>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</si>
  <si>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</si>
  <si>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</si>
  <si>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</si>
  <si>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</si>
  <si>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</si>
  <si>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</si>
  <si>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</si>
  <si>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</si>
  <si>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</si>
  <si>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</si>
  <si>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</si>
  <si>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</si>
  <si>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</si>
  <si>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</si>
  <si>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</si>
  <si>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</si>
  <si>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</si>
  <si>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</si>
  <si>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</si>
  <si>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</si>
  <si>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</si>
  <si>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</si>
  <si>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</si>
  <si>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</si>
  <si>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</si>
  <si>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</si>
  <si>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</si>
  <si>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</si>
  <si>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</si>
  <si>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</si>
  <si>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</si>
  <si>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</si>
  <si>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</si>
  <si>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</si>
  <si>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</si>
  <si>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</si>
  <si>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</si>
  <si>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</si>
  <si>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</si>
  <si>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</si>
  <si>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</si>
  <si>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</si>
  <si>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</si>
  <si>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</si>
  <si>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</si>
  <si>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</si>
  <si>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</si>
  <si>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</si>
  <si>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</si>
  <si>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</si>
  <si>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</si>
  <si>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</si>
  <si>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</si>
  <si>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</si>
  <si>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</si>
  <si>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</si>
  <si>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</si>
  <si>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</si>
  <si>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</si>
  <si>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</si>
  <si>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</si>
  <si>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</si>
  <si>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</si>
  <si>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</si>
  <si>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</si>
  <si>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</si>
  <si>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</si>
  <si>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</si>
  <si>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</si>
  <si>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</si>
  <si>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</si>
  <si>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</si>
  <si>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</si>
  <si>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</si>
  <si>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</si>
  <si>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</si>
  <si>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</si>
  <si>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</si>
  <si>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</si>
  <si>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</si>
  <si>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</si>
  <si>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</si>
  <si>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</si>
  <si>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</si>
  <si>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</si>
  <si>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</si>
  <si>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</si>
  <si>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</si>
  <si>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</si>
  <si>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</si>
  <si>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</si>
  <si>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</si>
  <si>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</si>
  <si>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</si>
  <si>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</si>
  <si>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</si>
  <si>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</si>
  <si>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</si>
  <si>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</si>
  <si>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</si>
  <si>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</si>
  <si>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</si>
  <si>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</si>
  <si>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</si>
  <si>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</si>
  <si>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</si>
  <si>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</si>
  <si>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</si>
  <si>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</si>
  <si>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</si>
  <si>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</si>
  <si>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</si>
  <si>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</si>
  <si>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</si>
  <si>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</si>
  <si>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</si>
  <si>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</si>
  <si>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</si>
  <si>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</si>
  <si>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</si>
  <si>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</si>
  <si>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</si>
  <si>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</si>
  <si>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</si>
  <si>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</si>
  <si>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</si>
  <si>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</si>
  <si>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</si>
  <si>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</si>
  <si>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</si>
  <si>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</si>
  <si>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</si>
  <si>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</si>
  <si>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</si>
  <si>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</si>
  <si>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</si>
  <si>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</si>
  <si>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</si>
  <si>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</si>
  <si>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</si>
  <si>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</si>
  <si>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</si>
  <si>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</si>
  <si>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</si>
  <si>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</si>
  <si>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</si>
  <si>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</si>
  <si>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</si>
  <si>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</si>
  <si>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</si>
  <si>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</si>
  <si>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</si>
  <si>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</si>
  <si>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</si>
  <si>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</si>
  <si>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</si>
  <si>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</si>
  <si>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</si>
  <si>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</si>
  <si>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</si>
  <si>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</si>
  <si>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</si>
  <si>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</si>
  <si>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</si>
  <si>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</si>
  <si>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</si>
  <si>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</si>
  <si>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</si>
  <si>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</si>
  <si>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</si>
  <si>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</si>
  <si>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</si>
  <si>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</si>
  <si>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</si>
  <si>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</si>
  <si>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</si>
  <si>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</si>
  <si>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</si>
  <si>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</si>
  <si>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</si>
  <si>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</si>
  <si>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</si>
  <si>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</si>
  <si>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</si>
  <si>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</si>
  <si>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</si>
  <si>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</si>
  <si>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</si>
  <si>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</si>
  <si>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</si>
  <si>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</si>
  <si>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</si>
  <si>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</si>
  <si>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</si>
  <si>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</si>
  <si>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</si>
  <si>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</si>
  <si>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</si>
  <si>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</si>
  <si>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</si>
  <si>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</si>
  <si>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</si>
  <si>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</si>
  <si>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</si>
  <si>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</si>
  <si>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</si>
  <si>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</si>
  <si>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</si>
  <si>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</si>
  <si>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</si>
  <si>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</si>
  <si>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</si>
  <si>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</si>
  <si>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</si>
  <si>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</si>
  <si>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</si>
  <si>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</si>
  <si>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</si>
  <si>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</si>
  <si>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</si>
  <si>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</si>
  <si>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</si>
  <si>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</si>
  <si>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</si>
  <si>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</si>
  <si>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</si>
  <si>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</si>
  <si>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</si>
  <si>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</si>
  <si>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</si>
  <si>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</si>
  <si>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</si>
  <si>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</si>
  <si>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</si>
  <si>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</si>
  <si>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</si>
  <si>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</si>
  <si>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</si>
  <si>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</si>
  <si>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</si>
  <si>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</si>
  <si>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</si>
  <si>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</si>
  <si>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</si>
  <si>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</si>
  <si>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</si>
  <si>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</si>
  <si>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</si>
  <si>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</si>
  <si>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</si>
  <si>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</si>
  <si>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</si>
  <si>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</si>
  <si>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</si>
  <si>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</si>
  <si>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</si>
  <si>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</si>
  <si>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</si>
  <si>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</si>
  <si>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</si>
  <si>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</si>
  <si>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</si>
  <si>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</si>
  <si>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</si>
  <si>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</si>
  <si>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</si>
  <si>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</si>
  <si>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</si>
  <si>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</si>
  <si>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</si>
  <si>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</si>
  <si>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</si>
  <si>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</si>
  <si>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</si>
  <si>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</si>
  <si>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</si>
  <si>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</si>
  <si>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</si>
  <si>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</si>
  <si>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</si>
  <si>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</si>
  <si>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</si>
  <si>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</si>
  <si>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</si>
  <si>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</si>
  <si>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</si>
  <si>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</si>
  <si>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</si>
  <si>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</si>
  <si>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</si>
  <si>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</si>
  <si>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</si>
  <si>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</si>
  <si>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</si>
  <si>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</si>
  <si>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</si>
  <si>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</si>
  <si>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</si>
  <si>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</si>
  <si>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</si>
  <si>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</si>
  <si>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</si>
  <si>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</si>
  <si>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</si>
  <si>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</si>
  <si>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</si>
  <si>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</si>
  <si>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</si>
  <si>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</si>
  <si>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</si>
  <si>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</si>
  <si>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</si>
  <si>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</si>
  <si>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</si>
  <si>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</si>
  <si>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</si>
  <si>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</si>
  <si>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</si>
  <si>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</si>
  <si>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</si>
  <si>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</si>
  <si>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</si>
  <si>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</si>
  <si>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</si>
  <si>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</si>
  <si>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</si>
  <si>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</si>
  <si>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</si>
  <si>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</si>
  <si>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</si>
  <si>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</si>
  <si>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</si>
  <si>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</si>
  <si>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</si>
  <si>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</si>
  <si>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</si>
  <si>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</si>
  <si>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</si>
  <si>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</si>
  <si>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</si>
  <si>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</si>
  <si>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</si>
  <si>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</si>
  <si>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</si>
  <si>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</si>
  <si>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</si>
  <si>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</si>
  <si>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</si>
  <si>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</si>
  <si>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</si>
  <si>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</si>
  <si>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</si>
  <si>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</si>
  <si>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</si>
  <si>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</si>
  <si>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</si>
  <si>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</si>
  <si>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</si>
  <si>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</si>
  <si>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</si>
  <si>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</si>
  <si>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</si>
  <si>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</si>
  <si>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</si>
  <si>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</si>
  <si>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</si>
  <si>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</si>
  <si>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</si>
  <si>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</si>
  <si>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</si>
  <si>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</si>
  <si>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</si>
  <si>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</si>
  <si>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</si>
  <si>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</si>
  <si>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</si>
  <si>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</si>
  <si>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</si>
  <si>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</si>
  <si>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</si>
  <si>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</si>
  <si>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</si>
  <si>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</si>
  <si>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</si>
  <si>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</si>
  <si>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</si>
  <si>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</si>
  <si>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</si>
  <si>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</si>
  <si>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</si>
  <si>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</si>
  <si>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</si>
  <si>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</si>
  <si>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</si>
  <si>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</si>
  <si>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</si>
  <si>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</si>
  <si>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</si>
  <si>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</si>
  <si>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</si>
  <si>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</si>
  <si>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</si>
  <si>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</si>
  <si>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</si>
  <si>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</si>
  <si>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</si>
  <si>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</si>
  <si>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</si>
  <si>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</si>
  <si>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</si>
  <si>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</si>
  <si>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</si>
  <si>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</si>
  <si>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</si>
  <si>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</si>
  <si>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</si>
  <si>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</si>
  <si>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</si>
  <si>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</si>
  <si>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</si>
  <si>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</si>
  <si>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</si>
  <si>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</si>
  <si>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</si>
  <si>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</si>
  <si>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</si>
  <si>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</si>
  <si>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</si>
  <si>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</si>
  <si>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</si>
  <si>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</si>
  <si>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</si>
  <si>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</si>
  <si>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</si>
  <si>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</si>
  <si>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</si>
  <si>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</si>
  <si>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</si>
  <si>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</si>
  <si>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</si>
  <si>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</si>
  <si>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</si>
  <si>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</si>
  <si>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</si>
  <si>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</si>
  <si>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</si>
  <si>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</si>
  <si>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</si>
  <si>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</si>
  <si>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</si>
  <si>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</si>
  <si>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</si>
  <si>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</si>
  <si>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</si>
  <si>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</si>
  <si>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</si>
  <si>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</si>
  <si>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</si>
  <si>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</si>
  <si>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</si>
  <si>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</si>
  <si>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</si>
  <si>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</si>
  <si>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</si>
  <si>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</si>
  <si>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</si>
  <si>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</si>
  <si>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</si>
  <si>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</si>
  <si>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</si>
  <si>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</si>
  <si>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</si>
  <si>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</si>
  <si>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</si>
  <si>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</si>
  <si>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</si>
  <si>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</si>
  <si>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</si>
  <si>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</si>
  <si>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</si>
  <si>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</si>
  <si>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</si>
  <si>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</si>
  <si>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</si>
  <si>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</si>
  <si>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</si>
  <si>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</si>
  <si>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</si>
  <si>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</si>
  <si>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</si>
  <si>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</si>
  <si>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</si>
  <si>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</si>
  <si>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</si>
  <si>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</si>
  <si>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</si>
  <si>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</si>
  <si>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</si>
  <si>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</si>
  <si>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</si>
  <si>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</si>
  <si>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</si>
  <si>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</si>
  <si>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</si>
  <si>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</si>
  <si>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</si>
  <si>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</si>
  <si>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</si>
  <si>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</si>
  <si>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</si>
  <si>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</si>
  <si>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</si>
  <si>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</si>
  <si>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</si>
  <si>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</si>
  <si>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</si>
  <si>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</si>
  <si>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</si>
  <si>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</si>
  <si>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</si>
  <si>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</si>
  <si>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</si>
  <si>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</si>
  <si>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</si>
  <si>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</si>
  <si>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</si>
  <si>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</si>
  <si>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</si>
  <si>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</si>
  <si>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</si>
  <si>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</si>
  <si>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</si>
  <si>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</si>
  <si>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</si>
  <si>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</si>
  <si>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</si>
  <si>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</si>
  <si>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</si>
  <si>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</si>
  <si>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</si>
  <si>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</si>
  <si>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</si>
  <si>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</si>
  <si>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</si>
  <si>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</si>
  <si>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</si>
  <si>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</si>
  <si>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</si>
  <si>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</si>
  <si>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</si>
  <si>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</si>
  <si>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</si>
  <si>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</si>
  <si>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</si>
  <si>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</si>
  <si>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</si>
  <si>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</si>
  <si>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</si>
  <si>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</si>
  <si>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</si>
  <si>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</si>
  <si>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</si>
  <si>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</si>
  <si>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</si>
  <si>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</si>
  <si>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</si>
  <si>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</si>
  <si>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</si>
  <si>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</si>
  <si>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</si>
  <si>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</si>
  <si>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</si>
  <si>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</si>
  <si>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</si>
  <si>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</si>
  <si>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</si>
  <si>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</si>
  <si>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</si>
  <si>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</si>
  <si>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</si>
  <si>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</si>
  <si>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</si>
  <si>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</si>
  <si>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</si>
  <si>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</si>
  <si>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</si>
  <si>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</si>
  <si>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</si>
  <si>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</si>
  <si>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</si>
  <si>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</si>
  <si>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</si>
  <si>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</si>
  <si>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</si>
  <si>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</si>
  <si>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</si>
  <si>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</si>
  <si>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</si>
  <si>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</si>
  <si>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</si>
  <si>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</si>
  <si>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</si>
  <si>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</si>
  <si>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</si>
  <si>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</si>
  <si>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</si>
  <si>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</si>
  <si>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</si>
  <si>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</si>
  <si>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</si>
  <si>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</si>
  <si>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</si>
  <si>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</si>
  <si>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</si>
  <si>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</si>
  <si>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</si>
  <si>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</si>
  <si>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</si>
  <si>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</si>
  <si>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</si>
  <si>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</si>
  <si>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</si>
  <si>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</si>
  <si>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</si>
  <si>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</si>
  <si>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</si>
  <si>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</si>
  <si>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</si>
  <si>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</si>
  <si>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</si>
  <si>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</si>
  <si>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</si>
  <si>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</si>
  <si>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</si>
  <si>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</si>
  <si>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</si>
  <si>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</si>
  <si>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</si>
  <si>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</si>
  <si>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</si>
  <si>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</si>
  <si>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</si>
  <si>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</si>
  <si>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</si>
  <si>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</si>
  <si>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</si>
  <si>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</si>
  <si>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</si>
  <si>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</si>
  <si>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</si>
  <si>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</si>
  <si>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</si>
  <si>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</si>
  <si>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</si>
  <si>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</si>
  <si>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</si>
  <si>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</si>
  <si>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</si>
  <si>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</si>
  <si>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</si>
  <si>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</si>
  <si>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</si>
  <si>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</si>
  <si>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</si>
  <si>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</si>
  <si>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</si>
  <si>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</si>
  <si>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</si>
  <si>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</si>
  <si>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</si>
  <si>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</si>
  <si>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</si>
  <si>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</si>
  <si>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</si>
  <si>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</si>
  <si>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</si>
  <si>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</si>
  <si>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</si>
  <si>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</si>
  <si>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</si>
  <si>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</si>
  <si>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</si>
  <si>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</si>
  <si>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</si>
  <si>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</si>
  <si>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</si>
  <si>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</si>
  <si>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</si>
  <si>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</si>
  <si>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</si>
  <si>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</si>
  <si>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</si>
  <si>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</si>
  <si>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</si>
  <si>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</si>
  <si>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</si>
  <si>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</si>
  <si>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</si>
  <si>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</si>
  <si>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</si>
  <si>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</si>
  <si>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</si>
  <si>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</si>
  <si>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</si>
  <si>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</si>
  <si>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</si>
  <si>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</si>
  <si>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</si>
  <si>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</si>
  <si>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</si>
  <si>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</si>
  <si>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</si>
  <si>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</si>
  <si>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</si>
  <si>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</si>
  <si>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</si>
  <si>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</si>
  <si>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</si>
  <si>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</si>
  <si>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</si>
  <si>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</si>
  <si>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</si>
  <si>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</si>
  <si>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</si>
  <si>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</si>
  <si>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</si>
  <si>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</si>
  <si>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</si>
  <si>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</si>
  <si>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</si>
  <si>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</si>
  <si>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</si>
  <si>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</si>
  <si>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</si>
  <si>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</si>
  <si>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</si>
  <si>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</si>
  <si>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</si>
  <si>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</si>
  <si>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</si>
  <si>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</si>
  <si>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</si>
  <si>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</si>
  <si>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</si>
  <si>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</si>
  <si>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</si>
  <si>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</si>
  <si>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</si>
  <si>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</si>
  <si>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</si>
  <si>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</si>
  <si>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</si>
  <si>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</si>
  <si>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</si>
  <si>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</si>
  <si>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</si>
  <si>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</si>
  <si>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</si>
  <si>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</si>
  <si>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</si>
  <si>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</si>
  <si>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</si>
  <si>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</si>
  <si>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</si>
  <si>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</si>
  <si>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</si>
  <si>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</si>
  <si>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</si>
  <si>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</si>
  <si>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</si>
  <si>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</si>
  <si>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</si>
  <si>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</si>
  <si>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</si>
  <si>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</si>
  <si>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</si>
  <si>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</si>
  <si>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</si>
  <si>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</si>
  <si>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</si>
  <si>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</si>
  <si>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</si>
  <si>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</si>
  <si>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</si>
  <si>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</si>
  <si>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</si>
  <si>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</si>
  <si>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</si>
  <si>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</si>
  <si>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</si>
  <si>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</si>
  <si>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</si>
  <si>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</si>
  <si>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</si>
  <si>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</si>
  <si>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</si>
  <si>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</si>
  <si>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</si>
  <si>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</si>
  <si>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</si>
  <si>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</si>
  <si>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</si>
  <si>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</si>
  <si>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</si>
  <si>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</si>
  <si>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</si>
  <si>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</si>
  <si>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</si>
  <si>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</si>
  <si>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</si>
  <si>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</si>
  <si>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</si>
  <si>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</si>
  <si>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</si>
  <si>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</si>
  <si>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</si>
  <si>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</si>
  <si>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</si>
  <si>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</si>
  <si>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</si>
  <si>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</si>
  <si>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</si>
  <si>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</si>
  <si>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</si>
  <si>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</si>
  <si>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</si>
  <si>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</si>
  <si>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</si>
  <si>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</si>
  <si>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</si>
  <si>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</si>
  <si>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</si>
  <si>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</si>
  <si>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</si>
  <si>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</si>
  <si>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</si>
  <si>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</si>
  <si>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</si>
  <si>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</si>
  <si>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</si>
  <si>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</si>
  <si>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</si>
  <si>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</si>
  <si>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</si>
  <si>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</si>
  <si>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</si>
  <si>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</si>
  <si>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</si>
  <si>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</si>
  <si>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</si>
  <si>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</si>
  <si>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</si>
  <si>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</si>
  <si>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</si>
  <si>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</si>
  <si>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</si>
  <si>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</si>
  <si>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</si>
  <si>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</si>
  <si>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</si>
  <si>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</si>
  <si>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</si>
  <si>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</si>
  <si>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</si>
  <si>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</si>
  <si>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</si>
  <si>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</si>
  <si>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</si>
  <si>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</si>
  <si>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</si>
  <si>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</si>
  <si>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</si>
  <si>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</si>
  <si>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</si>
  <si>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</si>
  <si>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</si>
  <si>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</si>
  <si>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</si>
  <si>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</si>
  <si>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</si>
  <si>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</si>
  <si>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</si>
  <si>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</si>
  <si>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</si>
  <si>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</si>
  <si>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</si>
  <si>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</si>
  <si>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</si>
  <si>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</si>
  <si>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</si>
  <si>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</si>
  <si>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</si>
  <si>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</si>
  <si>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</si>
  <si>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</si>
  <si>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</si>
  <si>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</si>
  <si>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</si>
  <si>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</si>
  <si>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</si>
  <si>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</si>
  <si>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</si>
  <si>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</si>
  <si>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</si>
  <si>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</si>
  <si>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</si>
  <si>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</si>
  <si>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</si>
  <si>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</si>
  <si>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</si>
  <si>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</si>
  <si>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</si>
  <si>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</si>
  <si>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</si>
  <si>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</si>
  <si>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</si>
  <si>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</si>
  <si>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</si>
  <si>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</si>
  <si>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</si>
  <si>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</si>
  <si>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</si>
  <si>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</si>
  <si>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</si>
  <si>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</si>
  <si>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</si>
  <si>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</si>
  <si>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</si>
  <si>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</si>
  <si>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</si>
  <si>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</si>
  <si>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</si>
  <si>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</si>
  <si>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</si>
  <si>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</si>
  <si>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</si>
  <si>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</si>
  <si>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</si>
  <si>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</si>
  <si>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</si>
  <si>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</si>
  <si>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</si>
  <si>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</si>
  <si>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</si>
  <si>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</si>
  <si>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</si>
  <si>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</si>
  <si>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</si>
  <si>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</si>
  <si>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</si>
  <si>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</si>
  <si>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</si>
  <si>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</si>
  <si>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</si>
  <si>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</si>
  <si>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</si>
  <si>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</si>
  <si>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</si>
  <si>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</si>
  <si>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</si>
  <si>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</si>
  <si>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</si>
  <si>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</si>
  <si>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</si>
  <si>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</si>
  <si>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</si>
  <si>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</si>
  <si>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</si>
  <si>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</si>
  <si>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</si>
  <si>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</si>
  <si>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</si>
  <si>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</si>
  <si>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</si>
  <si>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</si>
  <si>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</si>
  <si>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</si>
  <si>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</si>
  <si>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</si>
  <si>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</si>
  <si>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</si>
  <si>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</si>
  <si>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</si>
  <si>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</si>
  <si>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</si>
  <si>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</si>
  <si>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</si>
  <si>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</si>
  <si>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</si>
  <si>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</si>
  <si>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</si>
  <si>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</si>
  <si>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</si>
  <si>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</si>
  <si>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</si>
  <si>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</si>
  <si>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</si>
  <si>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</si>
  <si>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</si>
  <si>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</si>
  <si>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</si>
  <si>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</si>
  <si>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</si>
  <si>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</si>
  <si>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</si>
  <si>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</si>
  <si>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</si>
  <si>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</si>
  <si>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</si>
  <si>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</si>
  <si>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</si>
  <si>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</si>
  <si>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</si>
  <si>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</si>
  <si>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</si>
  <si>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</si>
  <si>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</si>
  <si>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</si>
  <si>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</si>
  <si>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</si>
  <si>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</si>
  <si>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</si>
  <si>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</si>
  <si>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</si>
  <si>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</si>
  <si>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</si>
  <si>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</si>
  <si>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</si>
  <si>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</si>
  <si>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</si>
  <si>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</si>
  <si>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</si>
  <si>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</si>
  <si>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</si>
  <si>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</si>
  <si>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</si>
  <si>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</si>
  <si>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</si>
  <si>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</si>
  <si>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</si>
  <si>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</si>
  <si>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</si>
  <si>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</si>
  <si>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</si>
  <si>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</si>
  <si>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</si>
  <si>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</si>
  <si>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</si>
  <si>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</si>
  <si>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</si>
  <si>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</si>
  <si>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</si>
  <si>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</si>
  <si>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</si>
  <si>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</si>
  <si>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</si>
  <si>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</si>
  <si>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</si>
  <si>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</si>
  <si>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</si>
  <si>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</si>
  <si>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</si>
  <si>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</si>
  <si>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</si>
  <si>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</si>
  <si>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</si>
  <si>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</si>
  <si>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</si>
  <si>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</si>
  <si>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</si>
  <si>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</si>
  <si>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</si>
  <si>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</si>
  <si>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</si>
  <si>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</si>
  <si>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</si>
  <si>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</si>
  <si>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</si>
  <si>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</si>
  <si>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</si>
  <si>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</si>
  <si>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</si>
  <si>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</si>
  <si>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</si>
  <si>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</si>
  <si>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</si>
  <si>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</si>
  <si>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</si>
  <si>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</si>
  <si>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</si>
  <si>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</si>
  <si>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</si>
  <si>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</si>
  <si>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</si>
  <si>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</si>
  <si>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</si>
  <si>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</si>
  <si>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</si>
  <si>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</si>
  <si>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</si>
  <si>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</si>
  <si>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</si>
  <si>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</si>
  <si>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</si>
  <si>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</si>
  <si>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</si>
  <si>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</si>
  <si>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</si>
  <si>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</si>
  <si>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</si>
  <si>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</si>
  <si>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</si>
  <si>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</si>
  <si>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</si>
  <si>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</si>
  <si>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</si>
  <si>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</si>
  <si>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</si>
  <si>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</si>
  <si>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</si>
  <si>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</si>
  <si>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</si>
  <si>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</si>
  <si>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</si>
  <si>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</si>
  <si>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</si>
  <si>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</si>
  <si>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</si>
  <si>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</si>
  <si>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</si>
  <si>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</si>
  <si>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</si>
  <si>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</si>
  <si>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</si>
  <si>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</si>
  <si>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</si>
  <si>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</si>
  <si>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</si>
  <si>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</si>
  <si>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</si>
  <si>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</si>
  <si>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</si>
  <si>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</si>
  <si>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</si>
  <si>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</si>
  <si>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</si>
  <si>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</si>
  <si>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</si>
  <si>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</si>
  <si>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</si>
  <si>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</si>
  <si>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</si>
  <si>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</si>
  <si>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</si>
  <si>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</si>
  <si>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</si>
  <si>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</si>
  <si>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</si>
  <si>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</si>
  <si>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</si>
  <si>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</si>
  <si>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</si>
  <si>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</si>
  <si>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</si>
  <si>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</si>
  <si>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</si>
  <si>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</si>
  <si>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</si>
  <si>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</si>
  <si>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</si>
  <si>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</si>
  <si>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</si>
  <si>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</si>
  <si>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</si>
  <si>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</si>
  <si>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</si>
  <si>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</si>
  <si>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</si>
  <si>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</si>
  <si>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</si>
  <si>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</si>
  <si>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</si>
  <si>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</si>
  <si>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</si>
  <si>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</si>
  <si>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</si>
  <si>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</si>
  <si>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</si>
  <si>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</si>
  <si>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</si>
  <si>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</si>
  <si>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</si>
  <si>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</si>
  <si>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</si>
  <si>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</si>
  <si>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</si>
  <si>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</si>
  <si>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</si>
  <si>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</si>
  <si>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</si>
  <si>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</si>
  <si>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</si>
  <si>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</si>
  <si>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</si>
  <si>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</si>
  <si>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</si>
  <si>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</si>
  <si>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</si>
  <si>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</si>
  <si>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</si>
  <si>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</si>
  <si>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</si>
  <si>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</si>
  <si>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</si>
  <si>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</si>
  <si>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</si>
  <si>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</si>
  <si>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</si>
  <si>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</si>
  <si>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</si>
  <si>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</si>
  <si>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</si>
  <si>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</si>
  <si>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</si>
  <si>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</si>
  <si>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</si>
  <si>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</si>
  <si>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</si>
  <si>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</si>
  <si>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</si>
  <si>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</si>
  <si>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</si>
  <si>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</si>
  <si>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</si>
  <si>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</si>
  <si>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</si>
  <si>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</si>
  <si>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</si>
  <si>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</si>
  <si>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</si>
  <si>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</si>
  <si>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</si>
  <si>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</si>
  <si>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</si>
  <si>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</si>
  <si>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</si>
  <si>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</si>
  <si>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</si>
  <si>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</si>
  <si>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</si>
  <si>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</si>
  <si>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</si>
  <si>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</si>
  <si>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</si>
  <si>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</si>
  <si>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</si>
  <si>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</si>
  <si>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</si>
  <si>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</si>
  <si>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</si>
  <si>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</si>
  <si>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</si>
  <si>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</si>
  <si>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</si>
  <si>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</si>
  <si>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</si>
  <si>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</si>
  <si>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</si>
  <si>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</si>
  <si>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</si>
  <si>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</si>
  <si>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</si>
  <si>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</si>
  <si>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</si>
  <si>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</si>
  <si>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</si>
  <si>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</si>
  <si>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</si>
  <si>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</si>
  <si>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</si>
  <si>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</si>
  <si>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</si>
  <si>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</si>
  <si>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</si>
  <si>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</si>
  <si>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</si>
  <si>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</si>
  <si>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</si>
  <si>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</si>
  <si>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</si>
  <si>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</si>
  <si>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</si>
  <si>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</si>
  <si>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</si>
  <si>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</si>
  <si>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</si>
  <si>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</si>
  <si>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</si>
  <si>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</si>
  <si>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</si>
  <si>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</si>
  <si>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</si>
  <si>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</si>
  <si>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</si>
  <si>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</si>
  <si>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</si>
  <si>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</si>
  <si>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</si>
  <si>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</si>
  <si>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</si>
  <si>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</si>
  <si>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</si>
  <si>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</si>
  <si>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</si>
  <si>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</si>
  <si>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</si>
  <si>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</si>
  <si>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</si>
  <si>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</si>
  <si>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</si>
  <si>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</si>
  <si>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</si>
  <si>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</si>
  <si>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</si>
  <si>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</si>
  <si>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</si>
  <si>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</si>
  <si>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</si>
  <si>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</si>
  <si>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</si>
  <si>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</si>
  <si>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</si>
  <si>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</si>
  <si>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</si>
  <si>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</si>
  <si>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</si>
  <si>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</si>
  <si>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</si>
  <si>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</si>
  <si>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</si>
  <si>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</si>
  <si>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</si>
  <si>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</si>
  <si>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</si>
  <si>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</si>
  <si>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</si>
  <si>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</si>
  <si>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</si>
  <si>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</si>
  <si>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</si>
  <si>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</si>
  <si>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</si>
  <si>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</si>
  <si>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</si>
  <si>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</si>
  <si>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</si>
  <si>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</si>
  <si>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</si>
  <si>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</si>
  <si>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</si>
  <si>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</si>
  <si>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</si>
  <si>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</si>
  <si>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</si>
  <si>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</si>
  <si>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</si>
  <si>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</si>
  <si>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</si>
  <si>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</si>
  <si>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</si>
  <si>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</si>
  <si>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</si>
  <si>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</si>
  <si>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</si>
  <si>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</si>
  <si>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</si>
  <si>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</si>
  <si>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</si>
  <si>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</si>
  <si>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</si>
  <si>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</si>
  <si>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</si>
  <si>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</si>
  <si>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</si>
  <si>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</si>
  <si>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</si>
  <si>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</si>
  <si>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</si>
  <si>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</si>
  <si>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</si>
  <si>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</si>
  <si>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</si>
  <si>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</si>
  <si>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</si>
  <si>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</si>
  <si>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</si>
  <si>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</si>
  <si>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</si>
  <si>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</si>
  <si>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</si>
  <si>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</si>
  <si>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</si>
  <si>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</si>
  <si>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</si>
  <si>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</si>
  <si>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</si>
  <si>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</si>
  <si>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</si>
  <si>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</si>
  <si>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</si>
  <si>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</si>
  <si>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</si>
  <si>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</si>
  <si>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</si>
  <si>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</si>
  <si>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</si>
  <si>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</si>
  <si>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</si>
  <si>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</si>
  <si>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</si>
  <si>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</si>
  <si>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</si>
  <si>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</si>
  <si>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</si>
  <si>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</si>
  <si>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</si>
  <si>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</si>
  <si>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</si>
  <si>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</si>
  <si>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</si>
  <si>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</si>
  <si>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</si>
  <si>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</si>
  <si>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</si>
  <si>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</si>
  <si>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</si>
  <si>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</si>
  <si>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</si>
  <si>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</si>
  <si>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</si>
  <si>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</si>
  <si>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</si>
  <si>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</si>
  <si>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</si>
  <si>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</si>
  <si>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</si>
  <si>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</si>
  <si>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</si>
  <si>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</si>
  <si>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</si>
  <si>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</si>
  <si>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</si>
  <si>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</si>
  <si>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</si>
  <si>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</si>
  <si>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</si>
  <si>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</si>
  <si>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</si>
  <si>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</si>
  <si>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</si>
  <si>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</si>
  <si>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</si>
  <si>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</si>
  <si>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</si>
  <si>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</si>
  <si>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</si>
  <si>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</si>
  <si>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</si>
  <si>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</si>
  <si>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</si>
  <si>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</si>
  <si>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</si>
  <si>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</si>
  <si>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</si>
  <si>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</si>
  <si>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</si>
  <si>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</si>
  <si>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</si>
  <si>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</si>
  <si>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</si>
  <si>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</si>
  <si>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</si>
  <si>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</si>
  <si>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</si>
  <si>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</si>
  <si>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</si>
  <si>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</si>
  <si>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</si>
  <si>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</si>
  <si>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</si>
  <si>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</si>
  <si>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</si>
  <si>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</si>
  <si>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</si>
  <si>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</si>
  <si>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</si>
  <si>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</si>
  <si>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</si>
  <si>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</si>
  <si>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</si>
  <si>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</si>
  <si>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</si>
  <si>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</si>
  <si>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</si>
  <si>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</si>
  <si>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</si>
  <si>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</si>
  <si>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</si>
  <si>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</si>
  <si>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</si>
  <si>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</si>
  <si>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</si>
  <si>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</si>
  <si>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</si>
  <si>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</si>
  <si>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</si>
  <si>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</si>
  <si>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</si>
  <si>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</si>
  <si>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</si>
  <si>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</si>
  <si>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</si>
  <si>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</si>
  <si>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</si>
  <si>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</si>
  <si>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</si>
  <si>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</si>
  <si>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</si>
  <si>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</si>
  <si>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</si>
  <si>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</si>
  <si>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</si>
  <si>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</si>
  <si>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</si>
  <si>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</si>
  <si>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</si>
  <si>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</si>
  <si>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</si>
  <si>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</si>
  <si>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</si>
  <si>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</si>
  <si>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</si>
  <si>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</si>
  <si>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</si>
  <si>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</si>
  <si>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</si>
  <si>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</si>
  <si>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</si>
  <si>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</si>
  <si>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</si>
  <si>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</si>
  <si>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</si>
  <si>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</si>
  <si>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</si>
  <si>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</si>
  <si>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</si>
  <si>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</si>
  <si>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</si>
  <si>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</si>
  <si>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</si>
  <si>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</si>
  <si>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</si>
  <si>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</si>
  <si>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</si>
  <si>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</si>
  <si>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</si>
  <si>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</si>
  <si>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</si>
  <si>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</si>
  <si>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</si>
  <si>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</si>
  <si>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</si>
  <si>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</si>
  <si>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</si>
  <si>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</si>
  <si>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</si>
  <si>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</si>
  <si>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</si>
  <si>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</si>
  <si>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</si>
  <si>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</si>
  <si>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</si>
  <si>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</si>
  <si>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</si>
  <si>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</si>
  <si>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</si>
  <si>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</si>
  <si>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</si>
  <si>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</si>
  <si>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</si>
  <si>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</si>
  <si>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</si>
  <si>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</si>
  <si>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</si>
  <si>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</si>
  <si>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</si>
  <si>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</si>
  <si>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</si>
  <si>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</si>
  <si>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</si>
  <si>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</si>
  <si>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</si>
  <si>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</si>
  <si>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</si>
  <si>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</si>
  <si>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</si>
  <si>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</si>
  <si>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</si>
  <si>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</si>
  <si>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</si>
  <si>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</si>
  <si>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</si>
  <si>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</si>
  <si>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</si>
  <si>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</si>
  <si>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</si>
  <si>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</si>
  <si>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</si>
  <si>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</si>
  <si>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</si>
  <si>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</si>
  <si>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</si>
  <si>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</si>
  <si>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</si>
  <si>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</si>
  <si>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</si>
  <si>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</si>
  <si>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</si>
  <si>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</si>
  <si>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</si>
  <si>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</si>
  <si>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</si>
  <si>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</si>
  <si>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</si>
  <si>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</si>
  <si>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</si>
  <si>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</si>
  <si>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</si>
  <si>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</si>
  <si>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</si>
  <si>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</si>
  <si>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</si>
  <si>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</si>
  <si>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</si>
  <si>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</si>
  <si>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</si>
  <si>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</si>
  <si>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</si>
  <si>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</si>
  <si>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</si>
  <si>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</si>
  <si>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</si>
  <si>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</si>
  <si>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</si>
  <si>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</si>
  <si>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</si>
  <si>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</si>
  <si>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</si>
  <si>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</si>
  <si>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</si>
  <si>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</si>
  <si>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</si>
  <si>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</si>
  <si>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</si>
  <si>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</si>
  <si>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</si>
  <si>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</si>
  <si>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</si>
  <si>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</si>
  <si>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</si>
  <si>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</si>
  <si>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</si>
  <si>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</si>
  <si>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</si>
  <si>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</si>
  <si>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</si>
  <si>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</si>
  <si>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</si>
  <si>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</si>
  <si>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</si>
  <si>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</si>
  <si>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</si>
  <si>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</si>
  <si>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</si>
  <si>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</si>
  <si>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</si>
  <si>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</si>
  <si>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</si>
  <si>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</si>
  <si>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</si>
  <si>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</si>
  <si>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</si>
  <si>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</si>
  <si>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</si>
  <si>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</si>
  <si>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</si>
  <si>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</si>
  <si>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</si>
  <si>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</si>
  <si>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</si>
  <si>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</si>
  <si>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</si>
  <si>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</si>
  <si>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</si>
  <si>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</si>
  <si>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</si>
  <si>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</si>
  <si>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</si>
  <si>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</si>
  <si>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</si>
  <si>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</si>
  <si>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</si>
  <si>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</si>
  <si>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</si>
  <si>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</si>
  <si>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</si>
  <si>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</si>
  <si>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</si>
  <si>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</si>
  <si>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</si>
  <si>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</si>
  <si>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</si>
  <si>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</si>
  <si>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</si>
  <si>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</si>
  <si>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</si>
  <si>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</si>
  <si>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</si>
  <si>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</si>
  <si>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</si>
  <si>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</si>
  <si>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</si>
  <si>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</si>
  <si>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</si>
  <si>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</si>
  <si>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</si>
  <si>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</si>
  <si>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</si>
  <si>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</si>
  <si>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</si>
  <si>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</si>
  <si>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</si>
  <si>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</si>
  <si>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</si>
  <si>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</si>
  <si>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</si>
  <si>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</si>
  <si>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</si>
  <si>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</si>
  <si>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</si>
  <si>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</si>
  <si>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</si>
  <si>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</si>
  <si>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</si>
  <si>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</si>
  <si>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</si>
  <si>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</si>
  <si>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</si>
  <si>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</si>
  <si>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</si>
  <si>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</si>
  <si>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</si>
  <si>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</si>
  <si>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</si>
  <si>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</si>
  <si>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</si>
  <si>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</si>
  <si>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</si>
  <si>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</si>
  <si>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</si>
  <si>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</si>
  <si>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</si>
  <si>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</si>
  <si>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</si>
  <si>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</si>
  <si>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</si>
  <si>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</si>
  <si>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</si>
  <si>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</si>
  <si>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</si>
  <si>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</si>
  <si>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</si>
  <si>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</si>
  <si>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</si>
  <si>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</si>
  <si>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</si>
  <si>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</si>
  <si>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</si>
  <si>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</si>
  <si>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</si>
  <si>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</si>
  <si>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</si>
  <si>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</si>
  <si>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</si>
  <si>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</si>
  <si>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</si>
  <si>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</si>
  <si>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</si>
  <si>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</si>
  <si>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</si>
  <si>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</si>
  <si>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</si>
  <si>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</si>
  <si>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</si>
  <si>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</si>
  <si>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</si>
  <si>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</si>
  <si>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</si>
  <si>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</si>
  <si>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</si>
  <si>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</si>
  <si>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</si>
  <si>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</si>
  <si>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</si>
  <si>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</si>
  <si>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</si>
  <si>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</si>
  <si>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</si>
  <si>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</si>
  <si>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</si>
  <si>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</si>
  <si>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</si>
  <si>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</si>
  <si>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</si>
  <si>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</si>
  <si>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</si>
  <si>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</si>
  <si>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</si>
  <si>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</si>
  <si>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</si>
  <si>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</si>
  <si>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</si>
  <si>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</si>
  <si>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</si>
  <si>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</si>
  <si>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</si>
  <si>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</si>
  <si>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</si>
  <si>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</si>
  <si>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</si>
  <si>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</si>
  <si>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</si>
  <si>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</si>
  <si>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</si>
  <si>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</si>
  <si>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</si>
  <si>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</si>
  <si>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</si>
  <si>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</si>
  <si>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</si>
  <si>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</si>
  <si>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</si>
  <si>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</si>
  <si>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</si>
  <si>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</si>
  <si>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</si>
  <si>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</si>
  <si>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</si>
  <si>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</si>
  <si>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</si>
  <si>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</si>
  <si>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</si>
  <si>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</si>
  <si>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</si>
  <si>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</si>
  <si>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</si>
  <si>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</si>
  <si>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</si>
  <si>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</si>
  <si>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</si>
  <si>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</si>
  <si>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</si>
  <si>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</si>
  <si>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</si>
  <si>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</si>
  <si>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</si>
  <si>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</si>
  <si>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</si>
  <si>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</si>
  <si>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</si>
  <si>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</si>
  <si>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</si>
  <si>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</si>
  <si>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</si>
  <si>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</si>
  <si>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</si>
  <si>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</si>
  <si>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</si>
  <si>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</si>
  <si>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</si>
  <si>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</si>
  <si>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</si>
  <si>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</si>
  <si>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</si>
  <si>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</si>
  <si>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</si>
  <si>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</si>
  <si>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</si>
  <si>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</si>
  <si>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</si>
  <si>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</si>
  <si>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</si>
  <si>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</si>
  <si>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</si>
  <si>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</si>
  <si>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</si>
  <si>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</si>
  <si>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</si>
  <si>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</si>
  <si>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</si>
  <si>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</si>
  <si>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</si>
  <si>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</si>
  <si>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</si>
  <si>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</si>
  <si>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</si>
  <si>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</si>
  <si>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</si>
  <si>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</si>
  <si>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</si>
  <si>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</si>
  <si>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</si>
  <si>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</si>
  <si>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</si>
  <si>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</si>
  <si>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</si>
  <si>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</si>
  <si>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</si>
  <si>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</si>
  <si>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</si>
  <si>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</si>
  <si>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</si>
  <si>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</si>
  <si>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</si>
  <si>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</si>
  <si>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</si>
  <si>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</si>
  <si>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</si>
  <si>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</si>
  <si>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</si>
  <si>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</si>
  <si>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</si>
  <si>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</si>
  <si>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</si>
  <si>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</si>
  <si>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</si>
  <si>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</si>
  <si>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</si>
  <si>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</si>
  <si>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</si>
  <si>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</si>
  <si>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</si>
  <si>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</si>
  <si>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</si>
  <si>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</si>
  <si>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</si>
  <si>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</si>
  <si>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</si>
  <si>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</si>
  <si>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</si>
  <si>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</si>
  <si>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</si>
  <si>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</si>
  <si>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</si>
  <si>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</si>
  <si>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</si>
  <si>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</si>
  <si>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</si>
  <si>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</si>
  <si>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</si>
  <si>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</si>
  <si>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</si>
  <si>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</si>
  <si>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</si>
  <si>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</si>
  <si>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</si>
  <si>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</si>
  <si>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</si>
  <si>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</si>
  <si>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</si>
  <si>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</si>
  <si>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</si>
  <si>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</si>
  <si>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</si>
  <si>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</si>
  <si>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</si>
  <si>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</si>
  <si>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</si>
  <si>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</si>
  <si>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</si>
  <si>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</si>
  <si>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</si>
  <si>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</si>
  <si>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</si>
  <si>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</si>
  <si>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</si>
  <si>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</si>
  <si>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</si>
  <si>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</si>
  <si>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</si>
  <si>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</si>
  <si>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</si>
  <si>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</si>
  <si>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</si>
  <si>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</si>
  <si>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</si>
  <si>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</si>
  <si>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</si>
  <si>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</si>
  <si>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</si>
  <si>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</si>
  <si>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</si>
  <si>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</si>
  <si>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</si>
  <si>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</si>
  <si>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</si>
  <si>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</si>
  <si>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</si>
  <si>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</si>
  <si>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</si>
  <si>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</si>
  <si>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</si>
  <si>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</si>
  <si>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</si>
  <si>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</si>
  <si>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</si>
  <si>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</si>
  <si>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</si>
  <si>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</si>
  <si>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</si>
  <si>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</si>
  <si>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</si>
  <si>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</si>
  <si>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</si>
  <si>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</si>
  <si>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</si>
  <si>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</si>
  <si>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</si>
  <si>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</si>
  <si>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</si>
  <si>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</si>
  <si>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</si>
  <si>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</si>
  <si>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</si>
  <si>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</si>
  <si>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</si>
  <si>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</si>
  <si>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</si>
  <si>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</si>
  <si>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</si>
  <si>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</si>
  <si>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</si>
  <si>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</si>
  <si>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</si>
  <si>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</si>
  <si>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</si>
  <si>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</si>
  <si>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</si>
  <si>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</si>
  <si>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</si>
  <si>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</si>
  <si>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</si>
  <si>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</si>
  <si>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</si>
  <si>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</si>
  <si>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</si>
  <si>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</si>
  <si>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</si>
  <si>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</si>
  <si>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</si>
  <si>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</si>
  <si>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</si>
  <si>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</si>
  <si>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</si>
  <si>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</si>
  <si>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</si>
  <si>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</si>
  <si>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</si>
  <si>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</si>
  <si>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</si>
  <si>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</si>
  <si>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</si>
  <si>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</si>
  <si>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</si>
  <si>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</si>
  <si>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</si>
  <si>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</si>
  <si>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</si>
  <si>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</si>
  <si>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</si>
  <si>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</si>
  <si>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</si>
  <si>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</si>
  <si>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</si>
  <si>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</si>
  <si>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</si>
  <si>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</si>
  <si>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</si>
  <si>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</si>
  <si>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</si>
  <si>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</si>
  <si>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</si>
  <si>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</si>
  <si>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</si>
  <si>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</si>
  <si>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</si>
  <si>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</si>
  <si>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</si>
  <si>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</si>
  <si>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</si>
  <si>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</si>
  <si>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</si>
  <si>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</si>
  <si>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</si>
  <si>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</si>
  <si>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</si>
  <si>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</si>
  <si>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</si>
  <si>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</si>
  <si>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</si>
  <si>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</si>
  <si>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</si>
  <si>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</si>
  <si>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</si>
  <si>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</si>
  <si>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</si>
  <si>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</si>
  <si>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</si>
  <si>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</si>
  <si>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</si>
  <si>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</si>
  <si>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</si>
  <si>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</si>
  <si>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</si>
  <si>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</si>
  <si>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</si>
  <si>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</si>
  <si>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</si>
  <si>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</si>
  <si>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</si>
  <si>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</si>
  <si>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</si>
  <si>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</si>
  <si>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</si>
  <si>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</si>
  <si>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</si>
  <si>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</si>
  <si>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</si>
  <si>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</si>
  <si>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</si>
  <si>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</si>
  <si>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</si>
  <si>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</si>
  <si>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</si>
  <si>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</si>
  <si>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</si>
  <si>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</si>
  <si>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</si>
  <si>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</si>
  <si>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</si>
  <si>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</si>
  <si>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</si>
  <si>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</si>
  <si>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</si>
  <si>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</si>
  <si>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</si>
  <si>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</si>
  <si>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</si>
  <si>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</si>
  <si>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</si>
  <si>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</si>
  <si>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</si>
  <si>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</si>
  <si>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</si>
  <si>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</si>
  <si>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</si>
  <si>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</si>
  <si>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</si>
  <si>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</si>
  <si>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</si>
  <si>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</si>
  <si>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</si>
  <si>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</si>
  <si>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</si>
  <si>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</si>
  <si>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</si>
  <si>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</si>
  <si>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</si>
  <si>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</si>
  <si>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</si>
  <si>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</si>
  <si>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</si>
  <si>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</si>
  <si>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</si>
  <si>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</si>
  <si>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</si>
  <si>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</si>
  <si>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</si>
  <si>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</si>
  <si>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</si>
  <si>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</si>
  <si>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</si>
  <si>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</si>
  <si>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</si>
  <si>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</si>
  <si>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</si>
  <si>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</si>
  <si>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</si>
  <si>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</si>
  <si>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</si>
  <si>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</si>
  <si>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</si>
  <si>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</si>
  <si>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</si>
  <si>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</si>
  <si>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</si>
  <si>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</si>
  <si>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</si>
  <si>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</si>
  <si>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</si>
  <si>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</si>
  <si>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</si>
  <si>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</si>
  <si>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</si>
  <si>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</si>
  <si>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</si>
  <si>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</si>
  <si>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</si>
  <si>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</si>
  <si>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</si>
  <si>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</si>
  <si>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</si>
  <si>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</si>
  <si>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</si>
  <si>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</si>
  <si>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</si>
  <si>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</si>
  <si>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</si>
  <si>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</si>
  <si>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</si>
  <si>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</si>
  <si>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</si>
  <si>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</si>
  <si>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</si>
  <si>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</si>
  <si>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</si>
  <si>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</si>
  <si>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</si>
  <si>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</si>
  <si>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</si>
  <si>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</si>
  <si>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</si>
  <si>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</si>
  <si>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</si>
  <si>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</si>
  <si>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</si>
  <si>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</si>
  <si>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</si>
  <si>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</si>
  <si>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</si>
  <si>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</si>
  <si>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</si>
  <si>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</si>
  <si>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</si>
  <si>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</si>
  <si>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</si>
  <si>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</si>
  <si>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</si>
  <si>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</si>
  <si>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</si>
  <si>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</si>
  <si>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</si>
  <si>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</si>
  <si>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</si>
  <si>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</si>
  <si>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</si>
  <si>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</si>
  <si>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</si>
  <si>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</si>
  <si>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</si>
  <si>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</si>
  <si>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</si>
  <si>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</si>
  <si>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</si>
  <si>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</si>
  <si>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</si>
  <si>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</si>
  <si>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</si>
  <si>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</si>
  <si>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</si>
  <si>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</si>
  <si>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</si>
  <si>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</si>
  <si>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</si>
  <si>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</si>
  <si>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</si>
  <si>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</si>
  <si>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</si>
  <si>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</si>
  <si>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</si>
  <si>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</si>
  <si>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</si>
  <si>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</si>
  <si>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</si>
  <si>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</si>
  <si>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</si>
  <si>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</si>
  <si>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</si>
  <si>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</si>
  <si>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</si>
  <si>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</si>
  <si>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</si>
  <si>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</si>
  <si>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</si>
  <si>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</si>
  <si>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</si>
  <si>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</si>
  <si>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</si>
  <si>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</si>
  <si>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</si>
  <si>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</si>
  <si>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</si>
  <si>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</si>
  <si>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</si>
  <si>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</si>
  <si>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</si>
  <si>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</si>
  <si>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</si>
  <si>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</si>
  <si>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</si>
  <si>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</si>
  <si>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</si>
  <si>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</si>
  <si>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</si>
  <si>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</si>
  <si>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</si>
  <si>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</si>
  <si>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</si>
  <si>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</si>
  <si>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</si>
  <si>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</si>
  <si>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</si>
  <si>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</si>
  <si>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</si>
  <si>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</si>
  <si>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</si>
  <si>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</si>
  <si>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</si>
  <si>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</si>
  <si>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</si>
  <si>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</si>
  <si>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</si>
  <si>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</si>
  <si>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</si>
  <si>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</si>
  <si>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</si>
  <si>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</si>
  <si>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</si>
  <si>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</si>
  <si>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</si>
  <si>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</si>
  <si>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</si>
  <si>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</si>
  <si>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</si>
  <si>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</si>
  <si>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</si>
  <si>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</si>
  <si>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</si>
  <si>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</si>
  <si>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</si>
  <si>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</si>
  <si>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</si>
  <si>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</si>
  <si>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</si>
  <si>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</si>
  <si>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</si>
  <si>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</si>
  <si>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</si>
  <si>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</si>
  <si>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</si>
  <si>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</si>
  <si>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</si>
  <si>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</si>
  <si>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</si>
  <si>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</si>
  <si>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</si>
  <si>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</si>
  <si>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</si>
  <si>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</si>
  <si>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</si>
  <si>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</si>
  <si>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</si>
  <si>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</si>
  <si>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</si>
  <si>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</si>
  <si>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</si>
  <si>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</si>
  <si>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</si>
  <si>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</si>
  <si>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</si>
  <si>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</si>
  <si>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</si>
  <si>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</si>
  <si>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</si>
  <si>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</si>
  <si>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</si>
  <si>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</si>
  <si>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</si>
  <si>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</si>
  <si>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</si>
  <si>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</si>
  <si>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</si>
  <si>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</si>
  <si>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</si>
  <si>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</si>
  <si>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</si>
  <si>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</si>
  <si>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</si>
  <si>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</si>
  <si>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</si>
  <si>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</si>
  <si>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</si>
  <si>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</si>
  <si>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</si>
  <si>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</si>
  <si>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</si>
  <si>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</si>
  <si>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</si>
  <si>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</si>
  <si>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</si>
  <si>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</si>
  <si>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</si>
  <si>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</si>
  <si>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</si>
  <si>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</si>
  <si>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</si>
  <si>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</si>
  <si>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</si>
  <si>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</si>
  <si>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</si>
  <si>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</si>
  <si>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</si>
  <si>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</si>
  <si>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</si>
  <si>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</si>
  <si>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</si>
  <si>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</si>
  <si>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</si>
  <si>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</si>
  <si>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</si>
  <si>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</si>
  <si>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</si>
  <si>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</si>
  <si>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</si>
  <si>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</si>
  <si>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</si>
  <si>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</si>
  <si>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</si>
  <si>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</si>
  <si>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</si>
  <si>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</si>
  <si>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</si>
  <si>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</si>
  <si>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</si>
  <si>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</si>
  <si>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</si>
  <si>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</si>
  <si>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</si>
  <si>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</si>
  <si>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</si>
  <si>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</si>
  <si>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</si>
  <si>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</si>
  <si>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</si>
  <si>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</si>
  <si>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</si>
  <si>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</si>
  <si>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</si>
  <si>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</si>
  <si>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</si>
  <si>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</si>
  <si>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</si>
  <si>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</si>
  <si>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</si>
  <si>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</si>
  <si>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</si>
  <si>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</si>
  <si>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</si>
  <si>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</si>
  <si>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</si>
  <si>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</si>
  <si>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</si>
  <si>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</si>
  <si>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</si>
  <si>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</si>
  <si>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</si>
  <si>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</si>
  <si>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</si>
  <si>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</si>
  <si>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</si>
  <si>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</si>
  <si>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</si>
  <si>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</si>
  <si>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</si>
  <si>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</si>
  <si>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</si>
  <si>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</si>
  <si>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</si>
  <si>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</si>
  <si>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</si>
  <si>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</si>
  <si>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</si>
  <si>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</si>
  <si>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</si>
  <si>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</si>
  <si>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</si>
  <si>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</si>
  <si>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</si>
  <si>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</si>
  <si>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</si>
  <si>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</si>
  <si>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</si>
  <si>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</si>
  <si>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</si>
  <si>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</si>
  <si>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</si>
  <si>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</si>
  <si>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</si>
  <si>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</si>
  <si>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</si>
  <si>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</si>
  <si>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</si>
  <si>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</si>
  <si>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</si>
  <si>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</si>
  <si>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</si>
  <si>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</si>
  <si>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</si>
  <si>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</si>
  <si>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</si>
  <si>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</si>
  <si>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</si>
  <si>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</si>
  <si>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</si>
  <si>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</si>
  <si>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</si>
  <si>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</si>
  <si>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</si>
  <si>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</si>
  <si>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</si>
  <si>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</si>
  <si>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</si>
  <si>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</si>
  <si>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</si>
  <si>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</si>
  <si>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</si>
  <si>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</si>
  <si>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</si>
  <si>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</si>
  <si>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</si>
  <si>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</si>
  <si>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</si>
  <si>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</si>
  <si>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</si>
  <si>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</si>
  <si>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</si>
  <si>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</si>
  <si>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</si>
  <si>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</si>
  <si>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</si>
  <si>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</si>
  <si>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</si>
  <si>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</si>
  <si>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</si>
  <si>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</si>
  <si>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</si>
  <si>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</si>
  <si>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</si>
  <si>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</si>
  <si>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</si>
  <si>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</si>
  <si>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</si>
  <si>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</si>
  <si>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</si>
  <si>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</si>
  <si>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</si>
  <si>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</si>
  <si>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</si>
  <si>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</si>
  <si>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</si>
  <si>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</si>
  <si>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</si>
  <si>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</si>
  <si>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</si>
  <si>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</si>
  <si>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</si>
  <si>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</si>
  <si>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</si>
  <si>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</si>
  <si>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</si>
  <si>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</si>
  <si>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</si>
  <si>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</si>
  <si>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</si>
  <si>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</si>
  <si>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</si>
  <si>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</si>
  <si>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</si>
  <si>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</si>
  <si>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</si>
  <si>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</si>
  <si>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</si>
  <si>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</si>
  <si>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</si>
  <si>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</si>
  <si>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</si>
  <si>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</si>
  <si>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</si>
  <si>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</si>
  <si>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</si>
  <si>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</si>
  <si>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</si>
  <si>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</si>
  <si>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</si>
  <si>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</si>
  <si>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</si>
  <si>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</si>
  <si>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</si>
  <si>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</si>
  <si>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</si>
  <si>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</si>
  <si>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</si>
  <si>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</si>
  <si>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</si>
  <si>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</si>
  <si>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</si>
  <si>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</si>
  <si>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</si>
  <si>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</si>
  <si>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</si>
  <si>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</si>
  <si>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</si>
  <si>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</si>
  <si>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</si>
  <si>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</si>
  <si>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</si>
  <si>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</si>
  <si>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</si>
  <si>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</si>
  <si>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</si>
  <si>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</si>
  <si>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</si>
  <si>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</si>
  <si>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</si>
  <si>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</si>
  <si>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</si>
  <si>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</si>
  <si>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</si>
  <si>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</si>
  <si>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</si>
  <si>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</si>
  <si>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</si>
  <si>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</si>
  <si>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</si>
  <si>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</si>
  <si>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</si>
  <si>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</si>
  <si>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</si>
  <si>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</si>
  <si>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</si>
  <si>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</si>
  <si>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</si>
  <si>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</si>
  <si>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</si>
  <si>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</si>
  <si>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</si>
  <si>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</si>
  <si>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</si>
  <si>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</si>
  <si>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</si>
  <si>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</si>
  <si>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</si>
  <si>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</si>
  <si>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</si>
  <si>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</si>
  <si>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</si>
  <si>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</si>
  <si>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</si>
  <si>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</si>
  <si>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</si>
  <si>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</si>
  <si>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</si>
  <si>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</si>
  <si>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</si>
  <si>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</si>
  <si>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</si>
  <si>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</si>
  <si>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</si>
  <si>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</si>
  <si>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</si>
  <si>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</si>
  <si>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</si>
  <si>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</si>
  <si>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</si>
  <si>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</si>
  <si>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</si>
  <si>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</si>
  <si>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</si>
  <si>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</si>
  <si>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</si>
  <si>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</si>
  <si>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</si>
  <si>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</si>
  <si>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</si>
  <si>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</si>
  <si>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</si>
  <si>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</si>
  <si>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</si>
  <si>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</si>
  <si>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</si>
  <si>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</si>
  <si>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</si>
  <si>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</si>
  <si>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</si>
  <si>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</si>
  <si>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</si>
  <si>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</si>
  <si>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</si>
  <si>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</si>
  <si>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</si>
  <si>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</si>
  <si>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</si>
  <si>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</si>
  <si>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</si>
  <si>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</si>
  <si>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</si>
  <si>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</si>
  <si>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</si>
  <si>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</si>
  <si>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</si>
  <si>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</si>
  <si>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</si>
  <si>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</si>
  <si>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</si>
  <si>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</si>
  <si>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</si>
  <si>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</si>
  <si>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</si>
  <si>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</si>
  <si>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</si>
  <si>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</si>
  <si>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</si>
  <si>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</si>
  <si>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</si>
  <si>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</si>
  <si>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</si>
  <si>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</si>
  <si>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</si>
  <si>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</si>
  <si>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</si>
  <si>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</si>
  <si>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</si>
  <si>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</si>
  <si>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</si>
  <si>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</si>
  <si>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</si>
  <si>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</si>
  <si>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</si>
  <si>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</si>
  <si>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</si>
  <si>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</si>
  <si>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</si>
  <si>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</si>
  <si>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</si>
  <si>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</si>
  <si>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</si>
  <si>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</si>
  <si>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</si>
  <si>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</si>
  <si>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</si>
  <si>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</si>
  <si>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</si>
  <si>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</si>
  <si>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</si>
  <si>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</si>
  <si>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</si>
  <si>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</si>
  <si>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</si>
  <si>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</si>
  <si>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</si>
  <si>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</si>
  <si>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</si>
  <si>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</si>
  <si>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</si>
  <si>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</si>
  <si>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</si>
  <si>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</si>
  <si>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</si>
  <si>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</si>
  <si>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</si>
  <si>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</si>
  <si>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</si>
  <si>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</si>
  <si>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</si>
  <si>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</si>
  <si>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</si>
  <si>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</si>
  <si>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</si>
  <si>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</si>
  <si>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</si>
  <si>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</si>
  <si>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</si>
  <si>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</si>
  <si>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</si>
  <si>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</si>
  <si>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</si>
  <si>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</si>
  <si>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</si>
  <si>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</si>
  <si>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</si>
  <si>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</si>
  <si>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</si>
  <si>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</si>
  <si>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</si>
  <si>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</si>
  <si>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</si>
  <si>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</si>
  <si>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</si>
  <si>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</si>
  <si>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</si>
  <si>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</si>
  <si>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</si>
  <si>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</si>
  <si>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</si>
  <si>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</si>
  <si>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</si>
  <si>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</si>
  <si>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</si>
  <si>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</si>
  <si>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</si>
  <si>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</si>
  <si>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</si>
  <si>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</si>
  <si>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</si>
  <si>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</si>
  <si>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</si>
  <si>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</si>
  <si>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</si>
  <si>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</si>
  <si>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</si>
  <si>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</si>
  <si>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</si>
  <si>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</si>
  <si>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</si>
  <si>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</si>
  <si>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</si>
  <si>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</si>
  <si>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</si>
  <si>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</si>
  <si>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</si>
  <si>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</si>
  <si>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</si>
  <si>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</si>
  <si>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</si>
  <si>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</si>
  <si>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</si>
  <si>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</si>
  <si>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</si>
  <si>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</si>
  <si>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</si>
  <si>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</si>
  <si>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</si>
  <si>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</si>
  <si>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</si>
  <si>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</si>
  <si>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</si>
  <si>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</si>
  <si>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</si>
  <si>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</si>
  <si>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</si>
  <si>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</si>
  <si>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</si>
  <si>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</si>
  <si>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</si>
  <si>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</si>
  <si>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</si>
  <si>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</si>
  <si>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</si>
  <si>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</si>
  <si>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</si>
  <si>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</si>
  <si>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</si>
  <si>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</si>
  <si>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</si>
  <si>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</si>
  <si>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</si>
  <si>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</si>
  <si>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</si>
  <si>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</si>
  <si>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</si>
  <si>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</si>
  <si>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</si>
  <si>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</si>
  <si>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</si>
  <si>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</si>
  <si>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</si>
  <si>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</si>
  <si>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</si>
  <si>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</si>
  <si>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</si>
  <si>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</si>
  <si>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</si>
  <si>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</si>
  <si>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</si>
  <si>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</si>
  <si>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</si>
  <si>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</si>
  <si>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</si>
  <si>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</si>
  <si>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</si>
  <si>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</si>
  <si>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</si>
  <si>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</si>
  <si>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</si>
  <si>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</si>
  <si>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</si>
  <si>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</si>
  <si>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</si>
  <si>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</si>
  <si>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</si>
  <si>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</si>
  <si>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</si>
  <si>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</si>
  <si>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</si>
  <si>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</si>
  <si>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</si>
  <si>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</si>
  <si>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</si>
  <si>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</si>
  <si>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</si>
  <si>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</si>
  <si>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</si>
  <si>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</si>
  <si>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</si>
  <si>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</si>
  <si>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</si>
  <si>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</si>
  <si>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</si>
  <si>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</si>
  <si>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</si>
  <si>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</si>
  <si>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</si>
  <si>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</si>
  <si>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</si>
  <si>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</si>
  <si>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</si>
  <si>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</si>
  <si>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</si>
  <si>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</si>
  <si>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</si>
  <si>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</si>
  <si>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</si>
  <si>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</si>
  <si>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</si>
  <si>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</si>
  <si>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</si>
  <si>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</si>
  <si>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</si>
  <si>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</si>
  <si>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</si>
  <si>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</si>
  <si>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</si>
  <si>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</si>
  <si>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</si>
  <si>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</si>
  <si>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</si>
  <si>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</si>
  <si>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</si>
  <si>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</si>
  <si>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</si>
  <si>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</si>
  <si>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</si>
  <si>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</si>
  <si>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</si>
  <si>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</si>
  <si>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</si>
  <si>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</si>
  <si>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</si>
  <si>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</si>
  <si>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</si>
  <si>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</si>
  <si>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</si>
  <si>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</si>
  <si>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</si>
  <si>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</si>
  <si>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</si>
  <si>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</si>
  <si>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</si>
  <si>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</si>
  <si>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</si>
  <si>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</si>
  <si>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</si>
  <si>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</si>
  <si>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</si>
  <si>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</si>
  <si>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</si>
  <si>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</si>
  <si>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</si>
  <si>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</si>
  <si>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</si>
  <si>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</si>
  <si>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</si>
  <si>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</si>
  <si>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</si>
  <si>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</si>
  <si>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</si>
  <si>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</si>
  <si>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</si>
  <si>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</si>
  <si>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</si>
  <si>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</si>
  <si>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</si>
  <si>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</si>
  <si>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</si>
  <si>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</si>
  <si>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</si>
  <si>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</si>
  <si>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</si>
  <si>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</si>
  <si>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</si>
  <si>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</si>
  <si>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</si>
  <si>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</si>
  <si>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</si>
  <si>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</si>
  <si>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</si>
  <si>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</si>
  <si>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</si>
  <si>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</si>
  <si>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</si>
  <si>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</si>
  <si>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</si>
  <si>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</si>
  <si>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</si>
  <si>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</si>
  <si>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</si>
  <si>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</si>
  <si>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</si>
  <si>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</si>
  <si>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</si>
  <si>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</si>
  <si>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</si>
  <si>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</si>
  <si>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</si>
  <si>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</si>
  <si>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</si>
  <si>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</si>
  <si>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</si>
  <si>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</si>
  <si>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</si>
  <si>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</si>
  <si>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</si>
  <si>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</si>
  <si>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</si>
  <si>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</si>
  <si>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</si>
  <si>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</si>
  <si>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</si>
  <si>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</si>
  <si>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</si>
  <si>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</si>
  <si>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</si>
  <si>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</si>
  <si>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</si>
  <si>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</si>
  <si>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</si>
  <si>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</si>
  <si>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</si>
  <si>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</si>
  <si>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</si>
  <si>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</si>
  <si>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</si>
  <si>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</si>
  <si>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</si>
  <si>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</si>
  <si>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</si>
  <si>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</si>
  <si>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</si>
  <si>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</si>
  <si>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</si>
  <si>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</si>
  <si>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</si>
  <si>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</si>
  <si>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</si>
  <si>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</si>
  <si>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</si>
  <si>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</si>
  <si>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</si>
  <si>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</si>
  <si>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</si>
  <si>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</si>
  <si>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</si>
  <si>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</si>
  <si>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</si>
  <si>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</si>
  <si>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</si>
  <si>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</si>
  <si>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</si>
  <si>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</si>
  <si>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</si>
  <si>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</si>
  <si>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</si>
  <si>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</si>
  <si>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</si>
  <si>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</si>
  <si>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</si>
  <si>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</si>
  <si>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</si>
  <si>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</si>
  <si>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</si>
  <si>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</si>
  <si>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</si>
  <si>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</si>
  <si>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</si>
  <si>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</si>
  <si>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</si>
  <si>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</si>
  <si>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</si>
  <si>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</si>
  <si>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</si>
  <si>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</si>
  <si>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</si>
  <si>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</si>
  <si>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</si>
  <si>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</si>
  <si>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</si>
  <si>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</si>
  <si>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</si>
  <si>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</si>
  <si>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</si>
  <si>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</si>
  <si>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</si>
  <si>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</si>
  <si>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</si>
  <si>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</si>
  <si>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</si>
  <si>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</si>
  <si>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</si>
  <si>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</si>
  <si>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</si>
  <si>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</si>
  <si>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</si>
  <si>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</si>
  <si>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</si>
  <si>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</si>
  <si>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</si>
  <si>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</si>
  <si>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</si>
  <si>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</si>
  <si>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</si>
  <si>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</si>
  <si>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</si>
  <si>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</si>
  <si>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</si>
  <si>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</si>
  <si>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</si>
  <si>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</si>
  <si>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</si>
  <si>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</si>
  <si>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</si>
  <si>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</si>
  <si>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</si>
  <si>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</si>
  <si>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</si>
  <si>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</si>
  <si>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</si>
  <si>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</si>
  <si>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</si>
  <si>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</si>
  <si>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</si>
  <si>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</si>
  <si>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</si>
  <si>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</si>
  <si>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</si>
  <si>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</si>
  <si>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</si>
  <si>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</si>
  <si>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</si>
  <si>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</si>
  <si>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</si>
  <si>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</si>
  <si>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</si>
  <si>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</si>
  <si>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</si>
  <si>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</si>
  <si>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</si>
  <si>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</si>
  <si>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</si>
  <si>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</si>
  <si>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</si>
  <si>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</si>
  <si>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</si>
  <si>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</si>
  <si>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</si>
  <si>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</si>
  <si>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</si>
  <si>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</si>
  <si>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</si>
  <si>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</si>
  <si>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</si>
  <si>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</si>
  <si>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</si>
  <si>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</si>
  <si>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</si>
  <si>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</si>
  <si>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</si>
  <si>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</si>
  <si>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</si>
  <si>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</si>
  <si>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</si>
  <si>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</si>
  <si>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</si>
  <si>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</si>
  <si>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</si>
  <si>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</si>
  <si>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</si>
  <si>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</si>
  <si>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</si>
  <si>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</si>
  <si>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</si>
  <si>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</si>
  <si>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</si>
  <si>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</si>
  <si>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</si>
  <si>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</si>
  <si>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</si>
  <si>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</si>
  <si>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</si>
  <si>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</si>
  <si>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</si>
  <si>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</si>
  <si>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</si>
  <si>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</si>
  <si>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</si>
  <si>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</si>
  <si>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</si>
  <si>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</si>
  <si>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</si>
  <si>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</si>
  <si>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</si>
  <si>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</si>
  <si>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</si>
  <si>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</si>
  <si>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</si>
  <si>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</si>
  <si>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</si>
  <si>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</si>
  <si>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</si>
  <si>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</si>
  <si>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</si>
  <si>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</si>
  <si>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</si>
  <si>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</si>
  <si>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</si>
  <si>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</si>
  <si>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</si>
  <si>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</si>
  <si>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</si>
  <si>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</si>
  <si>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</si>
  <si>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</si>
  <si>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</si>
  <si>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</si>
  <si>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</si>
  <si>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</si>
  <si>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</si>
  <si>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</si>
  <si>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</si>
  <si>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</si>
  <si>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</si>
  <si>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</si>
  <si>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</si>
  <si>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</si>
  <si>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</si>
  <si>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</si>
  <si>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</si>
  <si>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</si>
  <si>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</si>
  <si>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</si>
  <si>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</si>
  <si>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</si>
  <si>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</si>
  <si>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</si>
  <si>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</si>
  <si>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</si>
  <si>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</si>
  <si>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</si>
  <si>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</si>
  <si>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</si>
  <si>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</si>
  <si>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</si>
  <si>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</si>
  <si>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</si>
  <si>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</si>
  <si>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</si>
  <si>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</si>
  <si>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</si>
  <si>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</si>
  <si>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</si>
  <si>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</si>
  <si>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</si>
  <si>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</si>
  <si>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</si>
  <si>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</si>
  <si>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</si>
  <si>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</si>
  <si>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</si>
  <si>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</si>
  <si>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</si>
  <si>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</si>
  <si>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</si>
  <si>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</si>
  <si>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</si>
  <si>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</si>
  <si>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</si>
  <si>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</si>
  <si>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</si>
  <si>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</si>
  <si>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</si>
  <si>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</si>
  <si>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</si>
  <si>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</si>
  <si>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</si>
  <si>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</si>
  <si>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</si>
  <si>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</si>
  <si>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</si>
  <si>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</si>
  <si>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</si>
  <si>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</si>
  <si>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</si>
  <si>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</si>
  <si>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</si>
  <si>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</si>
  <si>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</si>
  <si>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</si>
  <si>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</si>
  <si>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</si>
  <si>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</si>
  <si>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</si>
  <si>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</si>
  <si>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</si>
  <si>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</si>
  <si>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</si>
  <si>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</si>
  <si>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</si>
  <si>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</si>
  <si>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</si>
  <si>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</si>
  <si>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</si>
  <si>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</si>
  <si>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</si>
  <si>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</si>
  <si>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</si>
  <si>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</si>
  <si>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</si>
  <si>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</si>
  <si>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</si>
  <si>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</si>
  <si>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</si>
  <si>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</si>
  <si>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</si>
  <si>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</si>
  <si>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</si>
  <si>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</si>
  <si>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</si>
  <si>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</si>
  <si>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</si>
  <si>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</si>
  <si>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</si>
  <si>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</si>
  <si>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</si>
  <si>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</si>
  <si>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</si>
  <si>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</si>
  <si>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</si>
  <si>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</si>
  <si>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</si>
  <si>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</si>
  <si>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</si>
  <si>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</si>
  <si>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</si>
  <si>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</si>
  <si>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</si>
  <si>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</si>
  <si>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</si>
  <si>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</si>
  <si>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</si>
  <si>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</si>
  <si>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</si>
  <si>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</si>
  <si>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</si>
  <si>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</si>
  <si>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</si>
  <si>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</si>
  <si>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</si>
  <si>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</si>
  <si>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</si>
  <si>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</si>
  <si>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</si>
  <si>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</si>
  <si>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</si>
  <si>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</si>
  <si>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</si>
  <si>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</si>
  <si>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</si>
  <si>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</si>
  <si>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</si>
  <si>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</si>
  <si>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</si>
  <si>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</si>
  <si>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</si>
  <si>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</si>
  <si>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</si>
  <si>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</si>
  <si>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</si>
  <si>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</si>
  <si>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</si>
  <si>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</si>
  <si>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</si>
  <si>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</si>
  <si>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</si>
  <si>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</si>
  <si>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</si>
  <si>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</si>
  <si>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</si>
  <si>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</si>
  <si>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</si>
  <si>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</si>
  <si>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</si>
  <si>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</si>
  <si>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</si>
  <si>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</si>
  <si>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</si>
  <si>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</si>
  <si>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</si>
  <si>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</si>
  <si>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</si>
  <si>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</si>
  <si>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</si>
  <si>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</si>
  <si>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</si>
  <si>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</si>
  <si>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</si>
  <si>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</si>
  <si>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</si>
  <si>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</si>
  <si>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</si>
  <si>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</si>
  <si>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</si>
  <si>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</si>
  <si>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</si>
  <si>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</si>
  <si>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</si>
  <si>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</si>
  <si>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</si>
  <si>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</si>
  <si>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</si>
  <si>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</si>
  <si>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</si>
  <si>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</si>
  <si>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</si>
  <si>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</si>
  <si>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</si>
  <si>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</si>
  <si>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</si>
  <si>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</si>
  <si>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</si>
  <si>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</si>
  <si>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</si>
  <si>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</si>
  <si>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</si>
  <si>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</si>
  <si>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</si>
  <si>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</si>
  <si>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</si>
  <si>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</si>
  <si>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</si>
  <si>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</si>
  <si>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</si>
  <si>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</si>
  <si>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</si>
  <si>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</si>
  <si>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</si>
  <si>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</si>
  <si>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</si>
  <si>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</si>
  <si>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</si>
  <si>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</si>
  <si>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</si>
  <si>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</si>
  <si>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</si>
  <si>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</si>
  <si>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</si>
  <si>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</si>
  <si>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</si>
  <si>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</si>
  <si>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</si>
  <si>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</si>
  <si>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</si>
  <si>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</si>
  <si>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</si>
  <si>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</si>
  <si>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</si>
  <si>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</si>
  <si>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</si>
  <si>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</si>
  <si>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</si>
  <si>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</si>
  <si>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</si>
  <si>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</si>
  <si>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</si>
  <si>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</si>
  <si>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</si>
  <si>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</si>
  <si>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</si>
  <si>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</si>
  <si>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</si>
  <si>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</si>
  <si>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</si>
  <si>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</si>
  <si>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</si>
  <si>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</si>
  <si>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</si>
  <si>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</si>
  <si>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</si>
  <si>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</si>
  <si>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</si>
  <si>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</si>
  <si>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</si>
  <si>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</si>
  <si>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</si>
  <si>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</si>
  <si>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</si>
  <si>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</si>
  <si>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</si>
  <si>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</si>
  <si>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</si>
  <si>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</si>
  <si>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</si>
  <si>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</si>
  <si>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</si>
  <si>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</si>
  <si>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</si>
  <si>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</si>
  <si>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</si>
  <si>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</si>
  <si>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</si>
  <si>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</si>
  <si>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</si>
  <si>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</si>
  <si>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</si>
  <si>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</si>
  <si>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</si>
  <si>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</si>
  <si>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</si>
  <si>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</si>
  <si>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</si>
  <si>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</si>
  <si>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</si>
  <si>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</si>
  <si>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</si>
  <si>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</si>
  <si>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</si>
  <si>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</si>
  <si>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</si>
  <si>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</si>
  <si>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</si>
  <si>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</si>
  <si>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</si>
  <si>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</si>
  <si>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</si>
  <si>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</si>
  <si>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</si>
  <si>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</si>
  <si>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</si>
  <si>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</si>
  <si>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</si>
  <si>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</si>
  <si>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</si>
  <si>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</si>
  <si>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</si>
  <si>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</si>
  <si>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</si>
  <si>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</si>
  <si>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</si>
  <si>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</si>
  <si>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</si>
  <si>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</si>
  <si>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</si>
  <si>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</si>
  <si>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</si>
  <si>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</si>
  <si>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</si>
  <si>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</si>
  <si>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</si>
  <si>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</si>
  <si>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</si>
  <si>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</si>
  <si>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</si>
  <si>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</si>
  <si>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</si>
  <si>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</si>
  <si>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</si>
  <si>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</si>
  <si>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</si>
  <si>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</si>
  <si>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</si>
  <si>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</si>
  <si>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</si>
  <si>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</si>
  <si>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</si>
  <si>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</si>
  <si>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</si>
  <si>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</si>
  <si>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</si>
  <si>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</si>
  <si>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</si>
  <si>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</si>
  <si>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</si>
  <si>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</si>
  <si>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</si>
  <si>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</si>
  <si>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</si>
  <si>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</si>
  <si>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</si>
  <si>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</si>
  <si>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</si>
  <si>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</si>
  <si>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</si>
  <si>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</si>
  <si>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</si>
  <si>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</si>
  <si>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</si>
  <si>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</si>
  <si>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</si>
  <si>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</si>
  <si>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</si>
  <si>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</si>
  <si>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</si>
  <si>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</si>
  <si>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</si>
  <si>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</si>
  <si>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</si>
  <si>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</si>
  <si>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</si>
  <si>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</si>
  <si>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</si>
  <si>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</si>
  <si>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</si>
  <si>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</si>
  <si>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</si>
  <si>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</si>
  <si>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</si>
  <si>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</si>
  <si>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</si>
  <si>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</si>
  <si>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</si>
  <si>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</si>
  <si>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</si>
  <si>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</si>
  <si>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</si>
  <si>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</si>
  <si>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</si>
  <si>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</si>
  <si>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</si>
  <si>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</si>
  <si>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</si>
  <si>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</si>
  <si>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</si>
  <si>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</si>
  <si>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</si>
  <si>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</si>
  <si>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</si>
  <si>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</si>
  <si>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</si>
  <si>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</si>
  <si>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</si>
  <si>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</si>
  <si>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</si>
  <si>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</si>
  <si>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</si>
  <si>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</si>
  <si>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</si>
  <si>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</si>
  <si>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</si>
  <si>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</si>
  <si>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</si>
  <si>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</si>
  <si>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</si>
  <si>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</si>
  <si>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</si>
  <si>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</si>
  <si>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</si>
  <si>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</si>
  <si>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</si>
  <si>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</si>
  <si>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</si>
  <si>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</si>
  <si>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</si>
  <si>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</si>
  <si>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</si>
  <si>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</si>
  <si>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</si>
  <si>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</si>
  <si>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</si>
  <si>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</si>
  <si>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</si>
  <si>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</si>
  <si>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</si>
  <si>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</si>
  <si>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</si>
  <si>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</si>
  <si>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</si>
  <si>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</si>
  <si>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</si>
  <si>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</si>
  <si>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</si>
  <si>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</si>
  <si>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</si>
  <si>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</si>
  <si>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</si>
  <si>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</si>
  <si>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</si>
  <si>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</si>
  <si>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</si>
  <si>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</si>
  <si>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</si>
  <si>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</si>
  <si>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</si>
  <si>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</si>
  <si>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</si>
  <si>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</si>
  <si>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</si>
  <si>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</si>
  <si>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</si>
  <si>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</si>
  <si>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</si>
  <si>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</si>
  <si>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</si>
  <si>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</si>
  <si>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</si>
  <si>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</si>
  <si>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</si>
  <si>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</si>
  <si>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</si>
  <si>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</si>
  <si>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</si>
  <si>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</si>
  <si>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</si>
  <si>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</si>
  <si>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</si>
  <si>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</si>
  <si>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</si>
  <si>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</si>
  <si>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</si>
  <si>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</si>
  <si>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</si>
  <si>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</si>
  <si>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</si>
  <si>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</si>
  <si>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</si>
  <si>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</si>
  <si>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</si>
  <si>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</si>
  <si>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</si>
  <si>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</si>
  <si>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</si>
  <si>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</si>
  <si>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</si>
  <si>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</si>
  <si>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</si>
  <si>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</si>
  <si>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</si>
  <si>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</si>
  <si>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</si>
  <si>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</si>
  <si>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</si>
  <si>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</si>
  <si>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</si>
  <si>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</si>
  <si>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</si>
  <si>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</si>
  <si>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</si>
  <si>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</si>
  <si>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</si>
  <si>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</si>
  <si>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</si>
  <si>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</si>
  <si>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</si>
  <si>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</si>
  <si>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</si>
  <si>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</si>
  <si>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</si>
  <si>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</si>
  <si>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</si>
  <si>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</si>
  <si>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</si>
  <si>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</si>
  <si>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</si>
  <si>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</si>
  <si>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</si>
  <si>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</si>
  <si>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</si>
  <si>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</si>
  <si>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</si>
  <si>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</si>
  <si>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</si>
  <si>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</si>
  <si>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</si>
  <si>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</si>
  <si>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</si>
  <si>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</si>
  <si>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</si>
  <si>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</si>
  <si>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</si>
  <si>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</si>
  <si>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</si>
  <si>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</si>
  <si>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</si>
  <si>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</si>
  <si>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</si>
  <si>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</si>
  <si>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</si>
  <si>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</si>
  <si>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</si>
  <si>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</si>
  <si>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</si>
  <si>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</si>
  <si>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</si>
  <si>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</si>
  <si>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</si>
  <si>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</si>
  <si>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</si>
  <si>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</si>
  <si>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</si>
  <si>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</si>
  <si>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</si>
  <si>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</si>
  <si>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</si>
  <si>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</si>
  <si>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</si>
  <si>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</si>
  <si>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</si>
  <si>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</si>
  <si>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</si>
  <si>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</si>
  <si>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</si>
  <si>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</si>
  <si>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</si>
  <si>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</si>
  <si>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</si>
  <si>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</si>
  <si>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</si>
  <si>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</si>
  <si>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</si>
  <si>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</si>
  <si>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</si>
  <si>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</si>
  <si>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</si>
  <si>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</si>
  <si>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</si>
  <si>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</si>
  <si>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</si>
  <si>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</si>
  <si>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</si>
  <si>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</si>
  <si>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</si>
  <si>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</si>
  <si>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</si>
  <si>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</si>
  <si>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</si>
  <si>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</si>
  <si>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</si>
  <si>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</si>
  <si>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</si>
  <si>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</si>
  <si>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</si>
  <si>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</si>
  <si>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</si>
  <si>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</si>
  <si>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</si>
  <si>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</si>
  <si>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</si>
  <si>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</si>
  <si>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</si>
  <si>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</si>
  <si>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</si>
  <si>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</si>
  <si>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</si>
  <si>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</si>
  <si>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</si>
  <si>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</si>
  <si>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</si>
  <si>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</si>
  <si>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</si>
  <si>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</si>
  <si>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</si>
  <si>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</si>
  <si>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</si>
  <si>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</si>
  <si>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</si>
  <si>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</si>
  <si>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</si>
  <si>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</si>
  <si>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</si>
  <si>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</si>
  <si>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</si>
  <si>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</si>
  <si>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</si>
  <si>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</si>
  <si>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</si>
  <si>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</si>
  <si>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</si>
  <si>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</si>
  <si>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</si>
  <si>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</si>
  <si>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</si>
  <si>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</si>
  <si>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</si>
  <si>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</si>
  <si>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</si>
  <si>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</si>
  <si>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</si>
  <si>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</si>
  <si>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</si>
  <si>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</si>
  <si>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</si>
  <si>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</si>
  <si>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</si>
  <si>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</si>
  <si>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</si>
  <si>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</si>
  <si>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</si>
  <si>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</si>
  <si>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</si>
  <si>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</si>
  <si>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</si>
  <si>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</si>
  <si>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</si>
  <si>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</si>
  <si>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</si>
  <si>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</si>
  <si>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</si>
  <si>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</si>
  <si>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</si>
  <si>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</si>
  <si>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</si>
  <si>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</si>
  <si>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</si>
  <si>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</si>
  <si>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</si>
  <si>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</si>
  <si>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</si>
  <si>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</si>
  <si>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</si>
  <si>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</si>
  <si>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</si>
  <si>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</si>
  <si>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</si>
  <si>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</si>
  <si>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</si>
  <si>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</si>
  <si>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</si>
  <si>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</si>
  <si>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</si>
  <si>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</si>
  <si>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</si>
  <si>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</si>
  <si>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</si>
  <si>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</si>
  <si>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</si>
  <si>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</si>
  <si>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</si>
  <si>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</si>
  <si>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</si>
  <si>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</si>
  <si>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</si>
  <si>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</si>
  <si>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</si>
  <si>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</si>
  <si>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</si>
  <si>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</si>
  <si>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</si>
  <si>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</si>
  <si>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</si>
  <si>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</si>
  <si>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</si>
  <si>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</si>
  <si>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</si>
  <si>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</si>
  <si>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</si>
  <si>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</si>
  <si>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</si>
  <si>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</si>
  <si>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</si>
  <si>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</si>
  <si>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</si>
  <si>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</si>
  <si>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</si>
  <si>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</si>
  <si>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</si>
  <si>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</si>
  <si>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</si>
  <si>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</si>
  <si>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</si>
  <si>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</si>
  <si>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</si>
  <si>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</si>
  <si>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</si>
  <si>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</si>
  <si>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</si>
  <si>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</si>
  <si>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</si>
  <si>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</si>
  <si>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</si>
  <si>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</si>
  <si>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</si>
  <si>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</si>
  <si>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</si>
  <si>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</si>
  <si>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</si>
  <si>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</si>
  <si>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</si>
  <si>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</si>
  <si>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</si>
  <si>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</si>
  <si>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</si>
  <si>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</si>
  <si>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</si>
  <si>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</si>
  <si>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</si>
  <si>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</si>
  <si>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</si>
  <si>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</si>
  <si>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</si>
  <si>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</si>
  <si>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</si>
  <si>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</si>
  <si>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</si>
  <si>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</si>
  <si>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</si>
  <si>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</si>
  <si>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</si>
  <si>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</si>
  <si>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</si>
  <si>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</si>
  <si>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</si>
  <si>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</si>
  <si>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</si>
  <si>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</si>
  <si>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</si>
  <si>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</si>
  <si>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</si>
  <si>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</si>
  <si>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</si>
  <si>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</si>
  <si>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</si>
  <si>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</si>
  <si>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</si>
  <si>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</si>
  <si>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</si>
  <si>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</si>
  <si>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</si>
  <si>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</si>
  <si>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</si>
  <si>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</si>
  <si>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</si>
  <si>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</si>
  <si>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</si>
  <si>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</si>
  <si>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</si>
  <si>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</si>
  <si>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</si>
  <si>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</si>
  <si>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</si>
  <si>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</si>
  <si>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</si>
  <si>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</si>
  <si>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</si>
  <si>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</si>
  <si>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</si>
  <si>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</si>
  <si>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</si>
  <si>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</si>
  <si>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</si>
  <si>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</si>
  <si>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</si>
  <si>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</si>
  <si>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</si>
  <si>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</si>
  <si>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</si>
  <si>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</si>
  <si>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</si>
  <si>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</si>
  <si>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</si>
  <si>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</si>
  <si>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</si>
  <si>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</si>
  <si>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</si>
  <si>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</si>
  <si>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</si>
  <si>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</si>
  <si>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</si>
  <si>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</si>
  <si>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</si>
  <si>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</si>
  <si>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</si>
  <si>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</si>
  <si>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</si>
  <si>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</si>
  <si>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</si>
  <si>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</si>
  <si>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</si>
  <si>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</si>
  <si>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</si>
  <si>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</si>
  <si>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</si>
  <si>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</si>
  <si>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</si>
  <si>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</si>
  <si>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</si>
  <si>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</si>
  <si>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</si>
  <si>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</si>
  <si>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</si>
  <si>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</si>
  <si>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</si>
  <si>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</si>
  <si>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</si>
  <si>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</si>
  <si>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</si>
  <si>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</si>
  <si>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</si>
  <si>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</si>
  <si>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</si>
  <si>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</si>
  <si>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</si>
  <si>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</si>
  <si>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</si>
  <si>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</si>
  <si>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</si>
  <si>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</si>
  <si>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</si>
  <si>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</si>
  <si>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</si>
  <si>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</si>
  <si>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</si>
  <si>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</si>
  <si>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</si>
  <si>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</si>
  <si>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</si>
  <si>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</si>
  <si>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</si>
  <si>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</si>
  <si>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</si>
  <si>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</si>
  <si>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</si>
  <si>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</si>
  <si>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</si>
  <si>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</si>
  <si>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</si>
  <si>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</si>
  <si>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</si>
  <si>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</si>
  <si>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</si>
  <si>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</si>
  <si>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</si>
  <si>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</si>
  <si>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</si>
  <si>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</si>
  <si>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</si>
  <si>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</si>
  <si>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</si>
  <si>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</si>
  <si>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</si>
  <si>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</si>
  <si>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</si>
  <si>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</si>
  <si>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</si>
  <si>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</si>
  <si>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</si>
  <si>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</si>
  <si>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</si>
  <si>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</si>
  <si>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</si>
  <si>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</si>
  <si>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</si>
  <si>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</si>
  <si>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</si>
  <si>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</si>
  <si>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</si>
  <si>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</si>
  <si>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</si>
  <si>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</si>
  <si>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</si>
  <si>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</si>
  <si>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</si>
  <si>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</si>
  <si>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</si>
  <si>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</si>
  <si>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</si>
  <si>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</si>
  <si>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</si>
  <si>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</si>
  <si>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</si>
  <si>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</si>
  <si>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</si>
  <si>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</si>
  <si>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</si>
  <si>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</si>
  <si>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</si>
  <si>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</si>
  <si>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</si>
  <si>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</si>
  <si>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</si>
  <si>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</si>
  <si>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</si>
  <si>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</si>
  <si>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</si>
  <si>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</si>
  <si>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</si>
  <si>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</si>
  <si>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</si>
  <si>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</si>
  <si>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</si>
  <si>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</si>
  <si>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</si>
  <si>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</si>
  <si>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</si>
  <si>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</si>
  <si>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</si>
  <si>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</si>
  <si>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</si>
  <si>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</si>
  <si>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</si>
  <si>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</si>
  <si>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</si>
  <si>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</si>
  <si>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</si>
  <si>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</si>
  <si>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</si>
  <si>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</si>
  <si>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</si>
  <si>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</si>
  <si>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</si>
  <si>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</si>
  <si>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</si>
  <si>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</si>
  <si>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</si>
  <si>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</si>
  <si>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</si>
  <si>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</si>
  <si>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</si>
  <si>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</si>
  <si>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</si>
  <si>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</si>
  <si>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</si>
  <si>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</si>
  <si>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</si>
  <si>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</si>
  <si>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</si>
  <si>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</si>
  <si>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</si>
  <si>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</si>
  <si>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</si>
  <si>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</si>
  <si>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</si>
  <si>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</si>
  <si>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</si>
  <si>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</si>
  <si>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</si>
  <si>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</si>
  <si>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</si>
  <si>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</si>
  <si>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</si>
  <si>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</si>
  <si>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</si>
  <si>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</si>
  <si>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</si>
  <si>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</si>
  <si>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</si>
  <si>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</si>
  <si>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</si>
  <si>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</si>
  <si>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</si>
  <si>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</si>
  <si>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</si>
  <si>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</si>
  <si>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</si>
  <si>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</si>
  <si>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</si>
  <si>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</si>
  <si>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</si>
  <si>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</si>
  <si>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</si>
  <si>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</si>
  <si>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</si>
  <si>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</si>
  <si>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</si>
  <si>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</si>
  <si>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</si>
  <si>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</si>
  <si>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</si>
  <si>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</si>
  <si>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</si>
  <si>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</si>
  <si>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</si>
  <si>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</si>
  <si>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</si>
  <si>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</si>
  <si>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</si>
  <si>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</si>
  <si>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</si>
  <si>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</si>
  <si>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</si>
  <si>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</si>
  <si>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</si>
  <si>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</si>
  <si>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</si>
  <si>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</si>
  <si>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</si>
  <si>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</si>
  <si>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</si>
  <si>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</si>
  <si>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</si>
  <si>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</si>
  <si>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</si>
  <si>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</si>
  <si>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</si>
  <si>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</si>
  <si>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</si>
  <si>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</si>
  <si>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</si>
  <si>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</si>
  <si>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</si>
  <si>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</si>
  <si>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</si>
  <si>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</si>
  <si>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</si>
  <si>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</si>
  <si>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</si>
  <si>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</si>
  <si>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</si>
  <si>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</si>
  <si>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</si>
  <si>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</si>
  <si>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</si>
  <si>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</si>
  <si>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</si>
  <si>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</si>
  <si>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</si>
  <si>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</si>
  <si>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</si>
  <si>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</si>
  <si>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</si>
  <si>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</si>
  <si>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</si>
  <si>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</si>
  <si>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</si>
  <si>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</si>
  <si>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</si>
  <si>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</si>
  <si>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</si>
  <si>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</si>
  <si>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</si>
  <si>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</si>
  <si>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</si>
  <si>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</si>
  <si>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</si>
  <si>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</si>
  <si>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</si>
  <si>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</si>
  <si>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</si>
  <si>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</si>
  <si>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</si>
  <si>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</si>
  <si>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</si>
  <si>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</si>
  <si>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</si>
  <si>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</si>
  <si>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</si>
  <si>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</si>
  <si>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</si>
  <si>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</si>
  <si>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</si>
  <si>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</si>
  <si>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</si>
  <si>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</si>
  <si>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</si>
  <si>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</si>
  <si>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</si>
  <si>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</si>
  <si>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</si>
  <si>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</si>
  <si>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</si>
  <si>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</si>
  <si>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</si>
  <si>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</si>
  <si>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</si>
  <si>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</si>
  <si>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</si>
  <si>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</si>
  <si>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</si>
  <si>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</si>
  <si>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</si>
  <si>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</si>
  <si>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</si>
  <si>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</si>
  <si>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</si>
  <si>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</si>
  <si>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</si>
  <si>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</si>
  <si>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</si>
  <si>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</si>
  <si>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</si>
  <si>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</si>
  <si>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</si>
  <si>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</si>
  <si>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</si>
  <si>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</si>
  <si>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</si>
  <si>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</si>
  <si>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</si>
  <si>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</si>
  <si>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</si>
  <si>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</si>
  <si>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</si>
  <si>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</si>
  <si>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</si>
  <si>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</si>
  <si>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</si>
  <si>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</si>
  <si>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</si>
  <si>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</si>
  <si>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</si>
  <si>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</si>
  <si>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</si>
  <si>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</si>
  <si>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</si>
  <si>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</si>
  <si>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</si>
  <si>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</si>
  <si>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</si>
  <si>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</si>
  <si>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</si>
  <si>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</si>
  <si>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</si>
  <si>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</si>
  <si>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</si>
  <si>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</si>
  <si>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</si>
  <si>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</si>
  <si>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</si>
  <si>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</si>
  <si>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</si>
  <si>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</si>
  <si>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</si>
  <si>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</si>
  <si>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</si>
  <si>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</si>
  <si>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</si>
  <si>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</si>
  <si>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</si>
  <si>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</si>
  <si>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</si>
  <si>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</si>
  <si>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</si>
  <si>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</si>
  <si>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</si>
  <si>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</si>
  <si>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</si>
  <si>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</si>
  <si>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</si>
  <si>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</si>
  <si>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</si>
  <si>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</si>
  <si>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</si>
  <si>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</si>
  <si>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</si>
  <si>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</si>
  <si>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</si>
  <si>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</si>
  <si>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</si>
  <si>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</si>
  <si>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</si>
  <si>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</si>
  <si>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</si>
  <si>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</si>
  <si>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</si>
  <si>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</si>
  <si>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</si>
  <si>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</si>
  <si>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</si>
  <si>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</si>
  <si>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</si>
  <si>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</si>
  <si>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</si>
  <si>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</si>
  <si>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</si>
  <si>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</si>
  <si>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</si>
  <si>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</si>
  <si>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</si>
  <si>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</si>
  <si>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</si>
  <si>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</si>
  <si>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</si>
  <si>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</si>
  <si>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</si>
  <si>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</si>
  <si>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</si>
  <si>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</si>
  <si>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</si>
  <si>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</si>
  <si>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</si>
  <si>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</si>
  <si>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</si>
  <si>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</si>
  <si>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</si>
  <si>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</si>
  <si>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</si>
  <si>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</si>
  <si>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</si>
  <si>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</si>
  <si>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</si>
  <si>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</si>
  <si>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</si>
  <si>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</si>
  <si>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</si>
  <si>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</si>
  <si>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</si>
  <si>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</si>
  <si>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</si>
  <si>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</si>
  <si>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</si>
  <si>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</si>
  <si>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</si>
  <si>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</si>
  <si>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</si>
  <si>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</si>
  <si>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</si>
  <si>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</si>
  <si>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</si>
  <si>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</si>
  <si>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</si>
  <si>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</si>
  <si>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</si>
  <si>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</si>
  <si>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</si>
  <si>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</si>
  <si>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</si>
  <si>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</si>
  <si>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</si>
  <si>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</si>
  <si>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</si>
  <si>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</si>
  <si>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</si>
  <si>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</si>
  <si>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</si>
  <si>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</si>
  <si>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</si>
  <si>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</si>
  <si>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</si>
  <si>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</si>
  <si>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</si>
  <si>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</si>
  <si>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</si>
  <si>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</si>
  <si>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</si>
  <si>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</si>
  <si>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</si>
  <si>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</si>
  <si>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</si>
  <si>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</si>
  <si>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</si>
  <si>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</si>
  <si>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</si>
  <si>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</si>
  <si>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</si>
  <si>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</si>
  <si>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</si>
  <si>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</si>
  <si>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</si>
  <si>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</si>
  <si>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</si>
  <si>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</si>
  <si>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</si>
  <si>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</si>
  <si>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</si>
  <si>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</si>
  <si>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</si>
  <si>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</si>
  <si>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</si>
  <si>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</si>
  <si>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</si>
  <si>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</si>
  <si>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</si>
  <si>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</si>
  <si>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</si>
  <si>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</si>
  <si>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</si>
  <si>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</si>
  <si>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</si>
  <si>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</si>
  <si>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</si>
  <si>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</si>
  <si>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</si>
  <si>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</si>
  <si>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</si>
  <si>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</si>
  <si>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</si>
  <si>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</si>
  <si>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</si>
  <si>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</si>
  <si>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</si>
  <si>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</si>
  <si>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</si>
  <si>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</si>
  <si>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</si>
  <si>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</si>
  <si>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</si>
  <si>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</si>
  <si>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</si>
  <si>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</si>
  <si>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</si>
  <si>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</si>
  <si>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</si>
  <si>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</si>
  <si>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</si>
  <si>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</si>
  <si>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</si>
  <si>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</si>
  <si>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</si>
  <si>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</si>
  <si>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</si>
  <si>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</si>
  <si>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</si>
  <si>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</si>
  <si>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</si>
  <si>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</si>
  <si>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</si>
  <si>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</si>
  <si>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</si>
  <si>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</si>
  <si>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</si>
  <si>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</si>
  <si>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</si>
  <si>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</si>
  <si>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</si>
  <si>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</si>
  <si>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</si>
  <si>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</si>
  <si>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</si>
  <si>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</si>
  <si>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</si>
  <si>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</si>
  <si>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</si>
  <si>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</si>
  <si>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</si>
  <si>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</si>
  <si>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</si>
  <si>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</si>
  <si>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</si>
  <si>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</si>
  <si>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</si>
  <si>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</si>
  <si>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</si>
  <si>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</si>
  <si>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</si>
  <si>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</si>
  <si>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</si>
  <si>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</si>
  <si>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</si>
  <si>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</si>
  <si>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</si>
  <si>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</si>
  <si>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</si>
  <si>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</si>
  <si>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</si>
  <si>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</si>
  <si>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</si>
  <si>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</si>
  <si>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</si>
  <si>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</si>
  <si>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</si>
  <si>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</si>
  <si>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</si>
  <si>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</si>
  <si>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</si>
  <si>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</si>
  <si>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</si>
  <si>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</si>
  <si>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</si>
  <si>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</si>
  <si>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</si>
  <si>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</si>
  <si>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</si>
  <si>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</si>
  <si>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</si>
  <si>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</si>
  <si>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</si>
  <si>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</si>
  <si>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</si>
  <si>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</si>
  <si>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</si>
  <si>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</si>
  <si>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</si>
  <si>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</si>
  <si>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</si>
  <si>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</si>
  <si>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</si>
  <si>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</si>
  <si>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</si>
  <si>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</si>
  <si>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</si>
  <si>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</si>
  <si>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</si>
  <si>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</si>
  <si>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</si>
  <si>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</si>
  <si>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</si>
  <si>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</si>
  <si>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</si>
  <si>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</si>
  <si>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</si>
  <si>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</si>
  <si>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</si>
  <si>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</si>
  <si>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</si>
  <si>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</si>
  <si>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</si>
  <si>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</si>
  <si>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</si>
  <si>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</si>
  <si>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</si>
  <si>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</si>
  <si>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</si>
  <si>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</si>
  <si>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</si>
  <si>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</si>
  <si>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</si>
  <si>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</si>
  <si>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</si>
  <si>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</si>
  <si>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</si>
  <si>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</si>
  <si>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</si>
  <si>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</si>
  <si>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</si>
  <si>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</si>
  <si>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</si>
  <si>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</si>
  <si>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</si>
  <si>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</si>
  <si>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</si>
  <si>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</si>
  <si>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</si>
  <si>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</si>
  <si>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</si>
  <si>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</si>
  <si>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</si>
  <si>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</si>
  <si>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</si>
  <si>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</si>
  <si>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</si>
  <si>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</si>
  <si>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</si>
  <si>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</si>
  <si>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</si>
  <si>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</si>
  <si>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</si>
  <si>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</si>
  <si>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</si>
  <si>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</si>
  <si>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</si>
  <si>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</si>
  <si>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</si>
  <si>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</si>
  <si>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</si>
  <si>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</si>
  <si>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</si>
  <si>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</si>
  <si>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</si>
  <si>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</si>
  <si>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</si>
  <si>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</si>
  <si>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</si>
  <si>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</si>
  <si>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</si>
  <si>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</si>
  <si>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</si>
  <si>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</si>
  <si>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</si>
  <si>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</si>
  <si>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</si>
  <si>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</si>
  <si>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</si>
  <si>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</si>
  <si>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</si>
  <si>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</si>
  <si>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</si>
  <si>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</si>
  <si>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</si>
  <si>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</si>
  <si>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</si>
  <si>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</si>
  <si>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</si>
  <si>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</si>
  <si>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</si>
  <si>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</si>
  <si>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</si>
  <si>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</si>
  <si>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</si>
  <si>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</si>
  <si>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</si>
  <si>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</si>
  <si>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</si>
  <si>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</si>
  <si>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</si>
  <si>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</si>
  <si>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</si>
  <si>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</si>
  <si>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</si>
  <si>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</si>
  <si>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</si>
  <si>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</si>
  <si>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</si>
  <si>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</si>
  <si>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</si>
  <si>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</si>
  <si>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</si>
  <si>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</si>
  <si>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</si>
  <si>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</si>
  <si>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</si>
  <si>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</si>
  <si>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</si>
  <si>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</si>
  <si>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</si>
  <si>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</si>
  <si>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</si>
  <si>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</si>
  <si>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</si>
  <si>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</si>
  <si>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</si>
  <si>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</si>
  <si>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</si>
  <si>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</si>
  <si>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</si>
  <si>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</si>
  <si>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</si>
  <si>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</si>
  <si>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</si>
  <si>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</si>
  <si>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</si>
  <si>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</si>
  <si>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</si>
  <si>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</si>
  <si>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</si>
  <si>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</si>
  <si>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</si>
  <si>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</si>
  <si>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</si>
  <si>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</si>
  <si>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</si>
  <si>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</si>
  <si>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</si>
  <si>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</si>
  <si>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</si>
  <si>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</si>
  <si>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</si>
  <si>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</si>
  <si>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</si>
  <si>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</si>
  <si>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</si>
  <si>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</si>
  <si>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</si>
  <si>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</si>
  <si>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</si>
  <si>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</si>
  <si>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</si>
  <si>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</si>
  <si>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</si>
  <si>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</si>
  <si>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</si>
  <si>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</si>
  <si>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</si>
  <si>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</si>
  <si>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</si>
  <si>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</si>
  <si>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</si>
  <si>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</si>
  <si>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</si>
  <si>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</si>
  <si>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</si>
  <si>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</si>
  <si>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</si>
  <si>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</si>
  <si>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</si>
  <si>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</si>
  <si>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</si>
  <si>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</si>
  <si>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</si>
  <si>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</si>
  <si>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</si>
  <si>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</si>
  <si>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</si>
  <si>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</si>
  <si>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</si>
  <si>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</si>
  <si>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</si>
  <si>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</si>
  <si>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</si>
  <si>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</si>
  <si>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</si>
  <si>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</si>
  <si>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</si>
  <si>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</si>
  <si>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</si>
  <si>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</si>
  <si>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</si>
  <si>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</si>
  <si>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</si>
  <si>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</si>
  <si>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</si>
  <si>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</si>
  <si>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</si>
  <si>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</si>
  <si>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</si>
  <si>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</si>
  <si>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</si>
  <si>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</si>
  <si>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</si>
  <si>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</si>
  <si>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</si>
  <si>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</si>
  <si>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</si>
  <si>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</si>
  <si>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</si>
  <si>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</si>
  <si>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</si>
  <si>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</si>
  <si>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</si>
  <si>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</si>
  <si>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</si>
  <si>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</si>
  <si>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</si>
  <si>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</si>
  <si>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</si>
  <si>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</si>
  <si>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</si>
  <si>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</si>
  <si>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</si>
  <si>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</si>
  <si>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</si>
  <si>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</si>
  <si>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</si>
  <si>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</si>
  <si>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</si>
  <si>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</si>
  <si>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</si>
  <si>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</si>
  <si>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</si>
  <si>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</si>
  <si>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</si>
  <si>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</si>
  <si>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</si>
  <si>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</si>
  <si>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</si>
  <si>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</si>
  <si>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</si>
  <si>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</si>
  <si>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</si>
  <si>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</si>
  <si>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</si>
  <si>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</si>
  <si>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</si>
  <si>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</si>
  <si>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</si>
  <si>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</si>
  <si>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</si>
  <si>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</si>
  <si>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</si>
  <si>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</si>
  <si>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</si>
  <si>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</si>
  <si>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</si>
  <si>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</si>
  <si>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</si>
  <si>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</si>
  <si>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</si>
  <si>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</si>
  <si>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</si>
  <si>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</si>
  <si>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</si>
  <si>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</si>
  <si>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</si>
  <si>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</si>
  <si>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</si>
  <si>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</si>
  <si>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</si>
  <si>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</si>
  <si>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</si>
  <si>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</si>
  <si>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</si>
  <si>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</si>
  <si>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</si>
  <si>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</si>
  <si>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</si>
  <si>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</si>
  <si>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</si>
  <si>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</si>
  <si>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</si>
  <si>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</si>
  <si>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</si>
  <si>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</si>
  <si>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</si>
  <si>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</si>
  <si>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</si>
  <si>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</si>
  <si>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</si>
  <si>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</si>
  <si>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</si>
  <si>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</si>
  <si>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</si>
  <si>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</si>
  <si>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</si>
  <si>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</si>
  <si>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</si>
  <si>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</si>
  <si>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</si>
  <si>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</si>
  <si>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</si>
  <si>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</si>
  <si>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</si>
  <si>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</si>
  <si>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</si>
  <si>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</si>
  <si>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</si>
  <si>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</si>
  <si>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</si>
  <si>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</si>
  <si>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</si>
  <si>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</si>
  <si>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</si>
  <si>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</si>
  <si>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</si>
  <si>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</si>
  <si>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</si>
  <si>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</si>
  <si>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</si>
  <si>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</si>
  <si>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</si>
  <si>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</si>
  <si>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</si>
  <si>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</si>
  <si>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</si>
  <si>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</si>
  <si>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</si>
  <si>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</si>
  <si>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</si>
  <si>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</si>
  <si>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</si>
  <si>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</si>
  <si>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</si>
  <si>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</si>
  <si>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</si>
  <si>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</si>
  <si>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</si>
  <si>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</si>
  <si>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</si>
  <si>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</si>
  <si>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</si>
  <si>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</si>
  <si>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</si>
  <si>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</si>
  <si>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</si>
  <si>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</si>
  <si>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</si>
  <si>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</si>
  <si>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</si>
  <si>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</si>
  <si>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</si>
  <si>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</si>
  <si>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</si>
  <si>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</si>
  <si>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</si>
  <si>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</si>
  <si>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</si>
  <si>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</si>
  <si>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</si>
  <si>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</si>
  <si>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</si>
  <si>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</si>
  <si>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</si>
  <si>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</si>
  <si>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</si>
  <si>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</si>
  <si>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</si>
  <si>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</si>
  <si>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</si>
  <si>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</si>
  <si>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</si>
  <si>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</si>
  <si>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</si>
  <si>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</si>
  <si>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</si>
  <si>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</si>
  <si>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</si>
  <si>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</si>
  <si>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</si>
  <si>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</si>
  <si>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</si>
  <si>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</si>
  <si>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</si>
  <si>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</si>
  <si>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</si>
  <si>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</si>
  <si>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</si>
  <si>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</si>
  <si>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</si>
  <si>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</si>
  <si>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</si>
  <si>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</si>
  <si>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</si>
  <si>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</si>
  <si>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</si>
  <si>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</si>
  <si>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</si>
  <si>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</si>
  <si>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</si>
  <si>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</si>
  <si>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</si>
  <si>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</si>
  <si>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</si>
  <si>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</si>
  <si>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</si>
  <si>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</si>
  <si>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</si>
  <si>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</si>
  <si>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</si>
  <si>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</si>
  <si>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</si>
  <si>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</si>
  <si>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</si>
  <si>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</si>
  <si>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</si>
  <si>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</si>
  <si>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</si>
  <si>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</si>
  <si>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</si>
  <si>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</si>
  <si>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</si>
  <si>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</si>
  <si>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</si>
  <si>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</si>
  <si>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</si>
  <si>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</si>
  <si>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</si>
  <si>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</si>
  <si>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</si>
  <si>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</si>
  <si>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</si>
  <si>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</si>
  <si>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</si>
  <si>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</si>
  <si>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</si>
  <si>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</si>
  <si>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</si>
  <si>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</si>
  <si>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</si>
  <si>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</si>
  <si>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</si>
  <si>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</si>
  <si>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</si>
  <si>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</si>
  <si>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</si>
  <si>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</si>
  <si>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</si>
  <si>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</si>
  <si>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</si>
  <si>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</si>
  <si>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</si>
  <si>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</si>
  <si>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</si>
  <si>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</si>
  <si>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</si>
  <si>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</si>
  <si>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</si>
  <si>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</si>
  <si>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</si>
  <si>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</si>
  <si>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</si>
  <si>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</si>
  <si>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</si>
  <si>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</si>
  <si>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</si>
  <si>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</si>
  <si>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</si>
  <si>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</si>
  <si>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</si>
  <si>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</si>
  <si>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</si>
  <si>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</si>
  <si>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</si>
  <si>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</si>
  <si>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</si>
  <si>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</si>
  <si>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</si>
  <si>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</si>
  <si>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</si>
  <si>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</si>
  <si>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</si>
  <si>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</si>
  <si>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</si>
  <si>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</si>
  <si>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</si>
  <si>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</si>
  <si>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</si>
  <si>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</si>
  <si>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</si>
  <si>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</si>
  <si>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</si>
  <si>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</si>
  <si>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</si>
  <si>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</si>
  <si>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</si>
  <si>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</si>
  <si>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</si>
  <si>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</si>
  <si>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</si>
  <si>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</si>
  <si>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</si>
  <si>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</si>
  <si>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</si>
  <si>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</si>
  <si>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</si>
  <si>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</si>
  <si>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</si>
  <si>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</si>
  <si>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</si>
  <si>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</si>
  <si>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</si>
  <si>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</si>
  <si>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</si>
  <si>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</si>
  <si>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</si>
  <si>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</si>
  <si>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</si>
  <si>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</si>
  <si>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</si>
  <si>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</si>
  <si>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</si>
  <si>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</si>
  <si>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</si>
  <si>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</si>
  <si>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</si>
  <si>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</si>
  <si>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</si>
  <si>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</si>
  <si>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</si>
  <si>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</si>
  <si>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</si>
  <si>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</si>
  <si>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</si>
  <si>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</si>
  <si>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</si>
  <si>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</si>
  <si>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</si>
  <si>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</si>
  <si>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</si>
  <si>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</si>
  <si>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</si>
  <si>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</si>
  <si>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</si>
  <si>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</si>
  <si>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</si>
  <si>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</si>
  <si>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</si>
  <si>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</si>
  <si>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</si>
  <si>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</si>
  <si>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</si>
  <si>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</si>
  <si>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</si>
  <si>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</si>
  <si>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</si>
  <si>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</si>
  <si>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</si>
  <si>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</si>
  <si>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</si>
  <si>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</si>
  <si>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</si>
  <si>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</si>
  <si>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</si>
  <si>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</si>
  <si>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</si>
  <si>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</si>
  <si>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</si>
  <si>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</si>
  <si>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</si>
  <si>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</si>
  <si>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</si>
  <si>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</si>
  <si>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</si>
  <si>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</si>
  <si>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</si>
  <si>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</si>
  <si>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</si>
  <si>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</si>
  <si>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</si>
  <si>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</si>
  <si>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</si>
  <si>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</si>
  <si>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</si>
  <si>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</si>
  <si>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</si>
  <si>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</si>
  <si>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</si>
  <si>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</si>
  <si>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</si>
  <si>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</si>
  <si>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</si>
  <si>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</si>
  <si>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</si>
  <si>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</si>
  <si>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</si>
  <si>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</si>
  <si>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</si>
  <si>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</si>
  <si>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</si>
  <si>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</si>
  <si>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</si>
  <si>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</si>
  <si>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</si>
  <si>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</si>
  <si>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</si>
  <si>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</si>
  <si>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</si>
  <si>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</si>
  <si>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</si>
  <si>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</si>
  <si>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</si>
  <si>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</si>
  <si>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</si>
  <si>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</si>
  <si>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</si>
  <si>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</si>
  <si>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</si>
  <si>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</si>
  <si>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</si>
  <si>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</si>
  <si>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</si>
  <si>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</si>
  <si>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</si>
  <si>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</si>
  <si>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</si>
  <si>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</si>
  <si>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</si>
  <si>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</si>
  <si>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</si>
  <si>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</si>
  <si>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</si>
  <si>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</si>
  <si>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</si>
  <si>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</si>
  <si>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</si>
  <si>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</si>
  <si>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</si>
  <si>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</si>
  <si>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</si>
  <si>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</si>
  <si>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</si>
  <si>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</si>
  <si>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</si>
  <si>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</si>
  <si>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</si>
  <si>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</si>
  <si>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</si>
  <si>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</si>
  <si>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</si>
  <si>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</si>
  <si>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</si>
  <si>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</si>
  <si>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</si>
  <si>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</si>
  <si>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</si>
  <si>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</si>
  <si>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</si>
  <si>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</si>
  <si>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</si>
  <si>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</si>
  <si>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</si>
  <si>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</si>
  <si>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</si>
  <si>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</si>
  <si>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</si>
  <si>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</si>
  <si>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</si>
  <si>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</si>
  <si>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</si>
  <si>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</si>
  <si>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</si>
  <si>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</si>
  <si>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</si>
  <si>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</si>
  <si>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</si>
  <si>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</si>
  <si>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</si>
  <si>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</si>
  <si>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</si>
  <si>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</si>
  <si>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</si>
  <si>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</si>
  <si>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</si>
  <si>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</si>
  <si>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</si>
  <si>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</si>
  <si>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</si>
  <si>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</si>
  <si>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</si>
  <si>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</si>
  <si>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</si>
  <si>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</si>
  <si>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</si>
  <si>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</si>
  <si>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</si>
  <si>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</si>
  <si>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</si>
  <si>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</si>
  <si>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</si>
  <si>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</si>
  <si>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</si>
  <si>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</si>
  <si>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</si>
  <si>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</si>
  <si>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</si>
  <si>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</si>
  <si>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</si>
  <si>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</si>
  <si>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</si>
  <si>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</si>
  <si>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</si>
  <si>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</si>
  <si>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</si>
  <si>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</si>
  <si>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</si>
  <si>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</si>
  <si>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</si>
  <si>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</si>
  <si>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</si>
  <si>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</si>
  <si>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</si>
  <si>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</si>
  <si>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</si>
  <si>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</si>
  <si>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</si>
  <si>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</si>
  <si>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</si>
  <si>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</si>
  <si>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</si>
  <si>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</si>
  <si>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</si>
  <si>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</si>
  <si>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</si>
  <si>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</si>
  <si>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</si>
  <si>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</si>
  <si>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</si>
  <si>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</si>
  <si>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</si>
  <si>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</si>
  <si>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</si>
  <si>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</si>
  <si>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</si>
  <si>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</si>
  <si>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</si>
  <si>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</si>
  <si>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</si>
  <si>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</si>
  <si>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</si>
  <si>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</si>
  <si>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</si>
  <si>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</si>
  <si>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</si>
  <si>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</si>
  <si>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</si>
  <si>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</si>
  <si>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</si>
  <si>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</si>
  <si>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</si>
  <si>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</si>
  <si>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</si>
  <si>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</si>
  <si>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</si>
  <si>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</si>
  <si>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</si>
  <si>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</si>
  <si>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</si>
  <si>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</si>
  <si>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</si>
  <si>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</si>
  <si>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</si>
  <si>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</si>
  <si>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</si>
  <si>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</si>
  <si>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</si>
  <si>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</si>
  <si>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</si>
  <si>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</si>
  <si>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</si>
  <si>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</si>
  <si>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</si>
  <si>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</si>
  <si>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</si>
  <si>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</si>
  <si>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</si>
  <si>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</si>
  <si>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</si>
  <si>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</si>
  <si>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</si>
  <si>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</si>
  <si>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</si>
  <si>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</si>
  <si>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</si>
  <si>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</si>
  <si>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</si>
  <si>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</si>
  <si>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</si>
  <si>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</si>
  <si>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</si>
  <si>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</si>
  <si>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</si>
  <si>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</si>
  <si>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</si>
  <si>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</si>
  <si>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</si>
  <si>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</si>
  <si>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</si>
  <si>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</si>
  <si>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</si>
  <si>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</si>
  <si>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</si>
  <si>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</si>
  <si>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</si>
  <si>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</si>
  <si>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</si>
  <si>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</si>
  <si>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</si>
  <si>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</si>
  <si>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</si>
  <si>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</si>
  <si>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</si>
  <si>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</si>
  <si>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</si>
  <si>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</si>
  <si>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</si>
  <si>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</si>
  <si>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</si>
  <si>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</si>
  <si>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</si>
  <si>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</si>
  <si>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</si>
  <si>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</si>
  <si>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</si>
  <si>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</si>
  <si>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</si>
  <si>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</si>
  <si>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</si>
  <si>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</si>
  <si>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</si>
  <si>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</si>
  <si>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</si>
  <si>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</si>
  <si>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</si>
  <si>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</si>
  <si>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</si>
  <si>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</si>
  <si>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</si>
  <si>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</si>
  <si>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</si>
  <si>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</si>
  <si>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</si>
  <si>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</si>
  <si>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</si>
  <si>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</si>
  <si>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</si>
  <si>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</si>
  <si>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</si>
  <si>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</si>
  <si>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</si>
  <si>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</si>
  <si>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</si>
  <si>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</si>
  <si>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</si>
  <si>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</si>
  <si>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</si>
  <si>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</si>
  <si>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</si>
  <si>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</si>
  <si>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</si>
  <si>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</si>
  <si>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</si>
  <si>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</si>
  <si>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</si>
  <si>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</si>
  <si>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</si>
  <si>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</si>
  <si>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</si>
  <si>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</si>
  <si>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</si>
  <si>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</si>
  <si>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</si>
  <si>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</si>
  <si>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</si>
  <si>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</si>
  <si>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</si>
  <si>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</si>
  <si>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</si>
  <si>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</si>
  <si>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</si>
  <si>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</si>
  <si>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</si>
  <si>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</si>
  <si>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</si>
  <si>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</si>
  <si>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</si>
  <si>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</si>
  <si>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</si>
  <si>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</si>
  <si>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</si>
  <si>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</si>
  <si>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</si>
  <si>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</si>
  <si>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</si>
  <si>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</si>
  <si>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</si>
  <si>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</si>
  <si>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</si>
  <si>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</si>
  <si>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</si>
  <si>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</si>
  <si>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</si>
  <si>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</si>
  <si>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</si>
  <si>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</si>
  <si>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</si>
  <si>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</si>
  <si>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</si>
  <si>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</si>
  <si>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</si>
  <si>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</si>
  <si>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</si>
  <si>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</si>
  <si>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</si>
  <si>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</si>
  <si>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</si>
  <si>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</si>
  <si>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</si>
  <si>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</si>
  <si>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</si>
  <si>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</si>
  <si>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</si>
  <si>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</si>
  <si>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</si>
  <si>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</si>
  <si>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</si>
  <si>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</si>
  <si>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</si>
  <si>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</si>
  <si>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</si>
  <si>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</si>
  <si>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</si>
  <si>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</si>
  <si>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</si>
  <si>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</si>
  <si>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</si>
  <si>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</si>
  <si>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</si>
  <si>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</si>
  <si>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</si>
  <si>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</si>
  <si>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</si>
  <si>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</si>
  <si>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</si>
  <si>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</si>
  <si>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</si>
  <si>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</si>
  <si>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</si>
  <si>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</si>
  <si>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</si>
  <si>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</si>
  <si>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</si>
  <si>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</si>
  <si>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</si>
  <si>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</si>
  <si>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</si>
  <si>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</si>
  <si>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</si>
  <si>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</si>
  <si>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</si>
  <si>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</si>
  <si>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</si>
  <si>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</si>
  <si>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</si>
  <si>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</si>
  <si>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</si>
  <si>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</si>
  <si>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</si>
  <si>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</si>
  <si>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</si>
  <si>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</si>
  <si>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</si>
  <si>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</si>
  <si>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</si>
  <si>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</si>
  <si>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</si>
  <si>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</si>
  <si>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</si>
  <si>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</si>
  <si>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</si>
  <si>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</si>
  <si>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</si>
  <si>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</si>
  <si>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</si>
  <si>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</si>
  <si>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</si>
  <si>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</si>
  <si>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</si>
  <si>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</si>
  <si>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</si>
  <si>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</si>
  <si>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</si>
  <si>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</si>
  <si>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</si>
  <si>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</si>
  <si>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</si>
  <si>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</si>
  <si>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</si>
  <si>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</si>
  <si>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</si>
  <si>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</si>
  <si>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</si>
  <si>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</si>
  <si>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</si>
  <si>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</si>
  <si>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</si>
  <si>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</si>
  <si>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</si>
  <si>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</si>
  <si>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</si>
  <si>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</si>
  <si>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</si>
  <si>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</si>
  <si>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</si>
  <si>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</si>
  <si>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</si>
  <si>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</si>
  <si>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</si>
  <si>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</si>
  <si>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</si>
  <si>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</si>
  <si>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</si>
  <si>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</si>
  <si>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</si>
  <si>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</si>
  <si>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</si>
  <si>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</si>
  <si>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</si>
  <si>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</si>
  <si>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</si>
  <si>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</si>
  <si>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</si>
  <si>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</si>
  <si>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</si>
  <si>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</si>
  <si>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</si>
  <si>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</si>
  <si>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</si>
  <si>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</si>
  <si>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</si>
  <si>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</si>
  <si>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</si>
  <si>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</si>
  <si>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</si>
  <si>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</si>
  <si>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</si>
  <si>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</si>
  <si>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</si>
  <si>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</si>
  <si>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</si>
  <si>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</si>
  <si>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</si>
  <si>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</si>
  <si>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</si>
  <si>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</si>
  <si>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</si>
  <si>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</si>
  <si>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</si>
  <si>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</si>
  <si>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</si>
  <si>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</si>
  <si>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</si>
  <si>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</si>
  <si>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</si>
  <si>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</si>
  <si>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</si>
  <si>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</si>
  <si>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</si>
  <si>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</si>
  <si>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</si>
  <si>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</si>
  <si>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</si>
  <si>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</si>
  <si>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</si>
  <si>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</si>
  <si>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</si>
  <si>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</si>
  <si>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</si>
  <si>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</si>
  <si>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</si>
  <si>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</si>
  <si>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</si>
  <si>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</si>
  <si>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</si>
  <si>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</si>
  <si>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</si>
  <si>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</si>
  <si>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</si>
  <si>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</si>
  <si>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</si>
  <si>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</si>
  <si>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</si>
  <si>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</si>
  <si>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</si>
  <si>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</si>
  <si>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</si>
  <si>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</si>
  <si>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</si>
  <si>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</si>
  <si>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</si>
  <si>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</si>
  <si>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</si>
  <si>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</si>
  <si>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</si>
  <si>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</si>
  <si>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</si>
  <si>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</si>
  <si>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</si>
  <si>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</si>
  <si>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</si>
  <si>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</si>
  <si>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</si>
  <si>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</si>
  <si>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</si>
  <si>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</si>
  <si>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</si>
  <si>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</si>
  <si>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</si>
  <si>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</si>
  <si>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</si>
  <si>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</si>
  <si>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</si>
  <si>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</si>
  <si>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</si>
  <si>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</si>
  <si>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</si>
  <si>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</si>
  <si>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</si>
  <si>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</si>
  <si>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</si>
  <si>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</si>
  <si>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</si>
  <si>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</si>
  <si>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</si>
  <si>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</si>
  <si>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</si>
  <si>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</si>
  <si>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</si>
  <si>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</si>
  <si>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</si>
  <si>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</si>
  <si>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</si>
  <si>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</si>
  <si>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</si>
  <si>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</si>
  <si>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</si>
  <si>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</si>
  <si>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</si>
  <si>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</si>
  <si>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</si>
  <si>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</si>
  <si>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</si>
  <si>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</si>
  <si>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</si>
  <si>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</si>
  <si>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</si>
  <si>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</si>
  <si>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</si>
  <si>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</si>
  <si>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</si>
  <si>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</si>
  <si>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</si>
  <si>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</si>
  <si>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</si>
  <si>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</si>
  <si>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</si>
  <si>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</si>
  <si>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</si>
  <si>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</si>
  <si>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</si>
  <si>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</si>
  <si>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</si>
  <si>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</si>
  <si>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</si>
  <si>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</si>
  <si>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</si>
  <si>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</si>
  <si>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</si>
  <si>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</si>
  <si>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</si>
  <si>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</si>
  <si>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</si>
  <si>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</si>
  <si>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</si>
  <si>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</si>
  <si>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</si>
  <si>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</si>
  <si>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</si>
  <si>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</si>
  <si>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</si>
  <si>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</si>
  <si>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</si>
  <si>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</si>
  <si>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</si>
  <si>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</si>
  <si>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</si>
  <si>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</si>
  <si>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</si>
  <si>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</si>
  <si>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</si>
  <si>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</si>
  <si>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</si>
  <si>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</si>
  <si>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</si>
  <si>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</si>
  <si>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</si>
  <si>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</si>
  <si>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</si>
  <si>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</si>
  <si>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</si>
  <si>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</si>
  <si>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</si>
  <si>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</si>
  <si>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</si>
  <si>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</si>
  <si>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</si>
  <si>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</si>
  <si>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</si>
  <si>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</si>
  <si>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</si>
  <si>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</si>
  <si>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</si>
  <si>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</si>
  <si>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</si>
  <si>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</si>
  <si>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</si>
  <si>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</si>
  <si>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</si>
  <si>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</si>
  <si>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</si>
  <si>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</si>
  <si>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</si>
  <si>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</si>
  <si>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</si>
  <si>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</si>
  <si>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</si>
  <si>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</si>
  <si>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</si>
  <si>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</si>
  <si>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</si>
  <si>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</si>
  <si>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</si>
  <si>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</si>
  <si>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</si>
  <si>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</si>
  <si>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</si>
  <si>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</si>
  <si>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</si>
  <si>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</si>
  <si>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</si>
  <si>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</si>
  <si>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</si>
  <si>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</si>
  <si>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</si>
  <si>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</si>
  <si>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</si>
  <si>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</si>
  <si>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</si>
  <si>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</si>
  <si>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</si>
  <si>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</si>
  <si>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</si>
  <si>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</si>
  <si>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</si>
  <si>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</si>
  <si>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</si>
  <si>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</si>
  <si>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</si>
  <si>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</si>
  <si>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</si>
  <si>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</si>
  <si>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</si>
  <si>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</si>
  <si>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</si>
  <si>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</si>
  <si>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</si>
  <si>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</si>
  <si>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</si>
  <si>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</si>
  <si>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</si>
  <si>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</si>
  <si>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</si>
  <si>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</si>
  <si>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</si>
  <si>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</si>
  <si>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</si>
  <si>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</si>
  <si>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</si>
  <si>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</si>
  <si>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</si>
  <si>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</si>
  <si>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</si>
  <si>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</si>
  <si>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</si>
  <si>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</si>
  <si>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</si>
  <si>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</si>
  <si>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</si>
  <si>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</si>
  <si>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</si>
  <si>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</si>
  <si>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</si>
  <si>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</si>
  <si>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</si>
  <si>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</si>
  <si>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</si>
  <si>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</si>
  <si>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</si>
  <si>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</si>
  <si>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</si>
  <si>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</si>
  <si>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</si>
  <si>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</si>
  <si>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</si>
  <si>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</si>
  <si>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</si>
  <si>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</si>
  <si>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</si>
  <si>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</si>
  <si>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</si>
  <si>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</si>
  <si>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</si>
  <si>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</si>
  <si>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</si>
  <si>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</si>
  <si>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</si>
  <si>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</si>
  <si>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</si>
  <si>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</si>
  <si>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</si>
  <si>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</si>
  <si>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</si>
  <si>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</si>
  <si>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</si>
  <si>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</si>
  <si>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</si>
  <si>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</si>
  <si>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</si>
  <si>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</si>
  <si>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</si>
  <si>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</si>
  <si>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</si>
  <si>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</si>
  <si>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</si>
  <si>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</si>
  <si>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</si>
  <si>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</si>
  <si>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</si>
  <si>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</si>
  <si>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</si>
  <si>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</si>
  <si>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</si>
  <si>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</si>
  <si>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</si>
  <si>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</si>
  <si>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</si>
  <si>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</si>
  <si>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</si>
  <si>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</si>
  <si>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</si>
  <si>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</si>
  <si>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</si>
  <si>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</si>
  <si>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</si>
  <si>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</si>
  <si>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</si>
  <si>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</si>
  <si>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</si>
  <si>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</si>
  <si>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</si>
  <si>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</si>
  <si>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</si>
  <si>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</si>
  <si>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</si>
  <si>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</si>
  <si>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</si>
  <si>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</si>
  <si>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</si>
  <si>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</si>
  <si>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</si>
  <si>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</si>
  <si>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</si>
  <si>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</si>
  <si>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</si>
  <si>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</si>
  <si>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</si>
  <si>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</si>
  <si>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</si>
  <si>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</si>
  <si>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</si>
  <si>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</si>
  <si>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</si>
  <si>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</si>
  <si>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</si>
  <si>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</si>
  <si>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</si>
  <si>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</si>
  <si>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</si>
  <si>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</si>
  <si>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</si>
  <si>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</si>
  <si>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</si>
  <si>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</si>
  <si>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</si>
  <si>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</si>
  <si>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</si>
  <si>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</si>
  <si>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</si>
  <si>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</si>
  <si>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</si>
  <si>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</si>
  <si>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</si>
  <si>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</si>
  <si>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</si>
  <si>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</si>
  <si>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</si>
  <si>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</si>
  <si>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</si>
  <si>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</si>
  <si>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</si>
  <si>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</si>
  <si>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</si>
  <si>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</si>
  <si>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</si>
  <si>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</si>
  <si>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</si>
  <si>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</si>
  <si>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</si>
  <si>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</si>
  <si>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</si>
  <si>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</si>
  <si>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</si>
  <si>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</si>
  <si>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</si>
  <si>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</si>
  <si>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</si>
  <si>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</si>
  <si>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</si>
  <si>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</si>
  <si>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</si>
  <si>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</si>
  <si>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</si>
  <si>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</si>
  <si>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</si>
  <si>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</si>
  <si>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</si>
  <si>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</si>
  <si>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</si>
  <si>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</si>
  <si>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</si>
  <si>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</si>
  <si>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</si>
  <si>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</si>
  <si>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</si>
  <si>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</si>
  <si>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</si>
  <si>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</si>
  <si>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</si>
  <si>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</si>
  <si>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</si>
  <si>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</si>
  <si>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</si>
  <si>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</si>
  <si>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</si>
  <si>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</si>
  <si>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</si>
  <si>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</si>
  <si>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</si>
  <si>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</si>
  <si>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</si>
  <si>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</si>
  <si>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</si>
  <si>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</si>
  <si>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</si>
  <si>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</si>
  <si>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</si>
  <si>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</si>
  <si>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</si>
  <si>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</si>
  <si>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</si>
  <si>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</si>
  <si>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</si>
  <si>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</si>
  <si>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</si>
  <si>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</si>
  <si>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</si>
  <si>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</si>
  <si>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</si>
  <si>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</si>
  <si>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</si>
  <si>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</si>
  <si>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</si>
  <si>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</si>
  <si>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</si>
  <si>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</si>
  <si>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</si>
  <si>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</si>
  <si>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</si>
  <si>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</si>
  <si>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</si>
  <si>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</si>
  <si>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</si>
  <si>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</si>
  <si>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</si>
  <si>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</si>
  <si>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</si>
  <si>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</si>
  <si>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</si>
  <si>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</si>
  <si>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</si>
  <si>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</si>
  <si>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</si>
  <si>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</si>
  <si>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</si>
  <si>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</si>
  <si>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</si>
  <si>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</si>
  <si>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</si>
  <si>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</si>
  <si>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</si>
  <si>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</si>
  <si>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</si>
  <si>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</si>
  <si>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</si>
  <si>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</si>
  <si>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</si>
  <si>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</si>
  <si>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</si>
  <si>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</si>
  <si>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</si>
  <si>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</si>
  <si>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</si>
  <si>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</si>
  <si>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</si>
  <si>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</si>
  <si>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</si>
  <si>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</si>
  <si>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</si>
  <si>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</si>
  <si>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</si>
  <si>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</si>
  <si>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</si>
  <si>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</si>
  <si>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</si>
  <si>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</si>
  <si>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</si>
  <si>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</si>
  <si>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</si>
  <si>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</si>
  <si>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</si>
  <si>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</si>
  <si>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</si>
  <si>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</si>
  <si>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</si>
  <si>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</si>
  <si>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</si>
  <si>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</si>
  <si>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</si>
  <si>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</si>
  <si>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</si>
  <si>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</si>
  <si>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</si>
  <si>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</si>
  <si>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</si>
  <si>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</si>
  <si>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</si>
  <si>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</si>
  <si>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</si>
  <si>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</si>
  <si>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</si>
  <si>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</si>
  <si>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</si>
  <si>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</si>
  <si>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</si>
  <si>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</si>
  <si>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</si>
  <si>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</si>
  <si>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</si>
  <si>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</si>
  <si>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</si>
  <si>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</si>
  <si>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</si>
  <si>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</si>
  <si>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</si>
  <si>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</si>
  <si>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</si>
  <si>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</si>
  <si>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</si>
  <si>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</si>
  <si>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</si>
  <si>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</si>
  <si>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</si>
  <si>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</si>
  <si>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</si>
  <si>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</si>
  <si>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</si>
  <si>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</si>
  <si>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</si>
  <si>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</si>
  <si>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</si>
  <si>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</si>
  <si>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</si>
  <si>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</si>
  <si>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</si>
  <si>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</si>
  <si>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</si>
  <si>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</si>
  <si>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</si>
  <si>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</si>
  <si>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</si>
  <si>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</si>
  <si>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</si>
  <si>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</si>
  <si>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</si>
  <si>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</si>
  <si>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</si>
  <si>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</si>
  <si>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</si>
  <si>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</si>
  <si>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</si>
  <si>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</si>
  <si>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</si>
  <si>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</si>
  <si>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</si>
  <si>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</si>
  <si>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</si>
  <si>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</si>
  <si>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</si>
  <si>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</si>
  <si>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</si>
  <si>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</si>
  <si>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</si>
  <si>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</si>
  <si>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</si>
  <si>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</si>
  <si>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</si>
  <si>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</si>
  <si>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</si>
  <si>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</si>
  <si>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</si>
  <si>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</si>
  <si>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</si>
  <si>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</si>
  <si>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</si>
  <si>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</si>
  <si>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</si>
  <si>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</si>
  <si>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</si>
  <si>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</si>
  <si>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</si>
  <si>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</si>
  <si>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</si>
  <si>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</si>
  <si>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</si>
  <si>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</si>
  <si>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</si>
  <si>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</si>
  <si>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</si>
  <si>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</si>
  <si>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</si>
  <si>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</si>
  <si>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</si>
  <si>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</si>
  <si>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</si>
  <si>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</si>
  <si>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</si>
  <si>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</si>
  <si>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</si>
  <si>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</si>
  <si>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</si>
  <si>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</si>
  <si>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</si>
  <si>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</si>
  <si>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</si>
  <si>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</si>
  <si>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</si>
  <si>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</si>
  <si>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</si>
  <si>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</si>
  <si>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</si>
  <si>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</si>
  <si>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</si>
  <si>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</si>
  <si>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</si>
  <si>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</si>
  <si>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</si>
  <si>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</si>
  <si>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</si>
  <si>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</si>
  <si>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</si>
  <si>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</si>
  <si>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</si>
  <si>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</si>
  <si>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</si>
  <si>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</si>
  <si>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</si>
  <si>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</si>
  <si>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</si>
  <si>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</si>
  <si>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</si>
  <si>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</si>
  <si>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</si>
  <si>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</si>
  <si>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</si>
  <si>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</si>
  <si>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</si>
  <si>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</si>
  <si>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</si>
  <si>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</si>
  <si>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</si>
  <si>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</si>
  <si>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</si>
  <si>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</si>
  <si>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</si>
  <si>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</si>
  <si>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</si>
  <si>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</si>
  <si>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</si>
  <si>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</si>
  <si>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</si>
  <si>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</si>
  <si>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</si>
  <si>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</si>
  <si>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</si>
  <si>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</si>
  <si>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</si>
  <si>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</si>
  <si>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</si>
  <si>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</si>
  <si>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</si>
  <si>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</si>
  <si>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</si>
  <si>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</si>
  <si>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</si>
  <si>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</si>
  <si>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</si>
  <si>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</si>
  <si>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</si>
  <si>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</si>
  <si>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</si>
  <si>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</si>
  <si>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</si>
  <si>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</si>
  <si>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</si>
  <si>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</si>
  <si>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</si>
  <si>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</si>
  <si>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</si>
  <si>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</si>
  <si>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</si>
  <si>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</si>
  <si>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</si>
  <si>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</si>
  <si>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</si>
  <si>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</si>
  <si>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</si>
  <si>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</si>
  <si>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</si>
  <si>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</si>
  <si>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</si>
  <si>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</si>
  <si>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</si>
  <si>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</si>
  <si>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</si>
  <si>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</si>
  <si>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</si>
  <si>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</si>
  <si>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</si>
  <si>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</si>
  <si>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</si>
  <si>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</si>
  <si>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</si>
  <si>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</si>
  <si>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</si>
  <si>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</si>
  <si>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</si>
  <si>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</si>
  <si>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</si>
  <si>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</si>
  <si>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</si>
  <si>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</si>
  <si>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</si>
  <si>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</si>
  <si>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</si>
  <si>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</si>
  <si>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</si>
  <si>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</si>
  <si>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</si>
  <si>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</si>
  <si>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</si>
  <si>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</si>
  <si>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</si>
  <si>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</si>
  <si>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</si>
  <si>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</si>
  <si>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</si>
  <si>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</si>
  <si>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</si>
  <si>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</si>
  <si>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</si>
  <si>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</si>
  <si>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</si>
  <si>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</si>
  <si>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</si>
  <si>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</si>
  <si>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</si>
  <si>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</si>
  <si>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</si>
  <si>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</si>
  <si>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</si>
  <si>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</si>
  <si>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</si>
  <si>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</si>
  <si>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</si>
  <si>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</si>
  <si>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</si>
  <si>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</si>
  <si>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</si>
  <si>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</si>
  <si>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</si>
  <si>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</si>
  <si>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</si>
  <si>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</si>
  <si>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</si>
  <si>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</si>
  <si>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</si>
  <si>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</si>
  <si>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</si>
  <si>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</si>
  <si>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</si>
  <si>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</si>
  <si>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</si>
  <si>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</si>
  <si>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</si>
  <si>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</si>
  <si>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</si>
  <si>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</si>
  <si>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</si>
  <si>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</si>
  <si>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</si>
  <si>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</si>
  <si>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</si>
  <si>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</si>
  <si>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</si>
  <si>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</si>
  <si>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</si>
  <si>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</si>
  <si>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</si>
  <si>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</si>
  <si>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</si>
  <si>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</si>
  <si>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</si>
  <si>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</si>
  <si>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</si>
  <si>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</si>
  <si>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</si>
  <si>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</si>
  <si>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</si>
  <si>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</si>
  <si>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</si>
  <si>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</si>
  <si>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</si>
  <si>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</si>
  <si>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</si>
  <si>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</si>
  <si>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</si>
  <si>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</si>
  <si>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</si>
  <si>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</si>
  <si>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</si>
  <si>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</si>
  <si>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</si>
  <si>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</si>
  <si>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</si>
  <si>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</si>
  <si>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</si>
  <si>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</si>
  <si>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</si>
  <si>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</si>
  <si>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</si>
  <si>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</si>
  <si>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</si>
  <si>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</si>
  <si>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</si>
  <si>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</si>
  <si>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</si>
  <si>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</si>
  <si>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</si>
  <si>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</si>
  <si>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</si>
  <si>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</si>
  <si>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</si>
  <si>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</si>
  <si>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</si>
  <si>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</si>
  <si>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</si>
  <si>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</si>
  <si>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</si>
  <si>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</si>
  <si>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</si>
  <si>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</si>
  <si>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</si>
  <si>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</si>
  <si>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</si>
  <si>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</si>
  <si>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</si>
  <si>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</si>
  <si>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</si>
  <si>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</si>
  <si>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</si>
  <si>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</si>
  <si>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</si>
  <si>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</si>
  <si>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</si>
  <si>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</si>
  <si>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</si>
  <si>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</si>
  <si>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</si>
  <si>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</si>
  <si>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</si>
  <si>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</si>
  <si>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</si>
  <si>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</si>
  <si>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</si>
  <si>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</si>
  <si>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</si>
  <si>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</si>
  <si>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</si>
  <si>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</si>
  <si>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</si>
  <si>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</si>
  <si>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</si>
  <si>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</si>
  <si>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</si>
  <si>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</si>
  <si>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</si>
  <si>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</si>
  <si>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</si>
  <si>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</si>
  <si>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</si>
  <si>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</si>
  <si>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</si>
  <si>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</si>
  <si>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</si>
  <si>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</si>
  <si>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</si>
  <si>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</si>
  <si>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</si>
  <si>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</si>
  <si>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</si>
  <si>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</si>
  <si>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</si>
  <si>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</si>
  <si>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</si>
  <si>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</si>
  <si>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</si>
  <si>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</si>
  <si>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</si>
  <si>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</si>
  <si>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</si>
  <si>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</si>
  <si>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</si>
  <si>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</si>
  <si>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</si>
  <si>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</si>
  <si>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</si>
  <si>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</si>
  <si>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</si>
  <si>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</si>
  <si>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</si>
  <si>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</si>
  <si>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</si>
  <si>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</si>
  <si>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</si>
  <si>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</si>
  <si>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</si>
  <si>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</si>
  <si>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</si>
  <si>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</si>
  <si>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</si>
  <si>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</si>
  <si>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</si>
  <si>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</si>
  <si>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</si>
  <si>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</si>
  <si>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</si>
  <si>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</si>
  <si>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</si>
  <si>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</si>
  <si>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</si>
  <si>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</si>
  <si>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</si>
  <si>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</si>
  <si>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</si>
  <si>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</si>
  <si>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</si>
  <si>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</si>
  <si>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</si>
  <si>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</si>
  <si>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</si>
  <si>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</si>
  <si>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</si>
  <si>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</si>
  <si>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</si>
  <si>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</si>
  <si>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</si>
  <si>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</si>
  <si>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</si>
  <si>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</si>
  <si>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</si>
  <si>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</si>
  <si>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</si>
  <si>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</si>
  <si>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</si>
  <si>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</si>
  <si>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</si>
  <si>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</si>
  <si>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</si>
  <si>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</si>
  <si>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</si>
  <si>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</si>
  <si>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</si>
  <si>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</si>
  <si>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</si>
  <si>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</si>
  <si>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</si>
  <si>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</si>
  <si>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</si>
  <si>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</si>
  <si>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</si>
  <si>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</si>
  <si>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</si>
  <si>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</si>
  <si>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</si>
  <si>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</si>
  <si>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</si>
  <si>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</si>
  <si>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</si>
  <si>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</si>
  <si>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</si>
  <si>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</si>
  <si>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</si>
  <si>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</si>
  <si>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</si>
  <si>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</si>
  <si>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</si>
  <si>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</si>
  <si>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</si>
  <si>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</si>
  <si>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</si>
  <si>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</si>
  <si>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</si>
  <si>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</si>
  <si>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</si>
  <si>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</si>
  <si>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</si>
  <si>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</si>
  <si>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</si>
  <si>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</si>
  <si>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</si>
  <si>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</si>
  <si>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</si>
  <si>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</si>
  <si>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</si>
  <si>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</si>
  <si>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</si>
  <si>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</si>
  <si>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</si>
  <si>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</si>
  <si>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</si>
  <si>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</si>
  <si>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</si>
  <si>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</si>
  <si>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</si>
  <si>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</si>
  <si>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</si>
  <si>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</si>
  <si>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</si>
  <si>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</si>
  <si>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</si>
  <si>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</si>
  <si>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</si>
  <si>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</si>
  <si>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</si>
  <si>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</si>
  <si>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</si>
  <si>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</si>
  <si>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</si>
  <si>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</si>
  <si>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</si>
  <si>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</si>
  <si>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</si>
  <si>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</si>
  <si>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</si>
  <si>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</si>
  <si>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</si>
  <si>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</si>
  <si>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</si>
  <si>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</si>
  <si>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</si>
  <si>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</si>
  <si>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</si>
  <si>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</si>
  <si>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</si>
  <si>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</si>
  <si>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</si>
  <si>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</si>
  <si>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</si>
  <si>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</si>
  <si>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</si>
  <si>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</si>
  <si>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</si>
  <si>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</si>
  <si>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</si>
  <si>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</si>
  <si>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</si>
  <si>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</si>
  <si>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</si>
  <si>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</si>
  <si>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</si>
  <si>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</si>
  <si>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</si>
  <si>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</si>
  <si>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</si>
  <si>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</si>
  <si>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</si>
  <si>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</si>
  <si>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</si>
  <si>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</si>
  <si>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</si>
  <si>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</si>
  <si>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</si>
  <si>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</si>
  <si>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</si>
  <si>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</si>
  <si>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</si>
  <si>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</si>
  <si>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</si>
  <si>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</si>
  <si>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</si>
  <si>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</si>
  <si>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</si>
  <si>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</si>
  <si>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</si>
  <si>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</si>
  <si>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</si>
  <si>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</si>
  <si>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</si>
  <si>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</si>
  <si>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</si>
  <si>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</si>
  <si>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</si>
  <si>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</si>
  <si>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</si>
  <si>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</si>
  <si>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</si>
  <si>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</si>
  <si>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</si>
  <si>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</si>
  <si>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</si>
  <si>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</si>
  <si>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</si>
  <si>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</si>
  <si>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</si>
  <si>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</si>
  <si>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</si>
  <si>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</si>
  <si>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</si>
  <si>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</si>
  <si>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</si>
  <si>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</si>
  <si>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</si>
  <si>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</si>
  <si>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</si>
  <si>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</si>
  <si>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</si>
  <si>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</si>
  <si>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</si>
  <si>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</si>
  <si>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</si>
  <si>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</si>
  <si>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</si>
  <si>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</si>
  <si>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</si>
  <si>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</si>
  <si>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</si>
  <si>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</si>
  <si>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</si>
  <si>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</si>
  <si>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</si>
  <si>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</si>
  <si>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</si>
  <si>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</si>
  <si>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</si>
  <si>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</si>
  <si>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</si>
  <si>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</si>
  <si>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</si>
  <si>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</si>
  <si>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</si>
  <si>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</si>
  <si>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</si>
  <si>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</si>
  <si>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</si>
  <si>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</si>
  <si>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</si>
  <si>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</si>
  <si>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</si>
  <si>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</si>
  <si>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</si>
  <si>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</si>
  <si>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</si>
  <si>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</si>
  <si>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</si>
  <si>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</si>
  <si>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</si>
  <si>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</si>
  <si>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</si>
  <si>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</si>
  <si>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</si>
  <si>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</si>
  <si>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</si>
  <si>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</si>
  <si>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</si>
  <si>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</si>
  <si>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</si>
  <si>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</si>
  <si>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</si>
  <si>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</si>
  <si>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</si>
  <si>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</si>
  <si>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</si>
  <si>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</si>
  <si>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</si>
  <si>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</si>
  <si>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</si>
  <si>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</si>
  <si>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</si>
  <si>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</si>
  <si>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</si>
  <si>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</si>
  <si>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</si>
  <si>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</si>
  <si>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</si>
  <si>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</si>
  <si>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</si>
  <si>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</si>
  <si>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</si>
  <si>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</si>
  <si>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</si>
  <si>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</si>
  <si>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</si>
  <si>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</si>
  <si>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</si>
  <si>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</si>
  <si>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</si>
  <si>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</si>
  <si>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</si>
  <si>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</si>
  <si>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</si>
  <si>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</si>
  <si>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</si>
  <si>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</si>
  <si>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</si>
  <si>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</si>
  <si>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</si>
  <si>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</si>
  <si>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</si>
  <si>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</si>
  <si>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</si>
  <si>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</si>
  <si>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</si>
  <si>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</si>
  <si>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</si>
  <si>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</si>
  <si>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</si>
  <si>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</si>
  <si>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</si>
  <si>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</si>
  <si>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</si>
  <si>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</si>
  <si>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</si>
  <si>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</si>
  <si>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</si>
  <si>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</si>
  <si>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</si>
  <si>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</si>
  <si>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</si>
  <si>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</si>
  <si>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</si>
  <si>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</si>
  <si>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</si>
  <si>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</si>
  <si>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</si>
  <si>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</si>
  <si>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</si>
  <si>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</si>
  <si>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</si>
  <si>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</si>
  <si>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</si>
  <si>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</si>
  <si>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</si>
  <si>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</si>
  <si>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</si>
  <si>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</si>
  <si>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</si>
  <si>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</si>
  <si>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</si>
  <si>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</si>
  <si>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</si>
  <si>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</si>
  <si>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</si>
  <si>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</si>
  <si>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</si>
  <si>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</si>
  <si>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</si>
  <si>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</si>
  <si>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</si>
  <si>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</si>
  <si>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</si>
  <si>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</si>
  <si>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</si>
  <si>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</si>
  <si>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</si>
  <si>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</si>
  <si>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</si>
  <si>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</si>
  <si>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</si>
  <si>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</si>
  <si>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</si>
  <si>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</si>
  <si>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</si>
  <si>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</si>
  <si>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</si>
  <si>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</si>
  <si>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</si>
  <si>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</si>
  <si>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</si>
  <si>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</si>
  <si>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</si>
  <si>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</si>
  <si>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</si>
  <si>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</si>
  <si>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</si>
  <si>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</si>
  <si>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</si>
  <si>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</si>
  <si>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</si>
  <si>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</si>
  <si>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</si>
  <si>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</si>
  <si>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</si>
  <si>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</si>
  <si>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</si>
  <si>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</si>
  <si>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</si>
  <si>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</si>
  <si>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</si>
  <si>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</si>
  <si>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</si>
  <si>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</si>
  <si>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</si>
  <si>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</si>
  <si>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</si>
  <si>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</si>
  <si>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</si>
  <si>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</si>
  <si>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</si>
  <si>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</si>
  <si>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</si>
  <si>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</si>
  <si>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</si>
  <si>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</si>
  <si>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</si>
  <si>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</si>
  <si>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</si>
  <si>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</si>
  <si>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</si>
  <si>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</si>
  <si>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</si>
  <si>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</si>
  <si>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</si>
  <si>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</si>
  <si>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</si>
  <si>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</si>
  <si>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</si>
  <si>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</si>
  <si>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</si>
  <si>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</si>
  <si>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</si>
  <si>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</si>
  <si>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</si>
  <si>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</si>
  <si>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</si>
  <si>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</si>
  <si>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</si>
  <si>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</si>
  <si>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</si>
  <si>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</si>
  <si>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</si>
  <si>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</si>
  <si>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</si>
  <si>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</si>
  <si>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</si>
  <si>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</si>
  <si>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</si>
  <si>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</si>
  <si>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</si>
  <si>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</si>
  <si>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</si>
  <si>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</si>
  <si>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</si>
  <si>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</si>
  <si>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</si>
  <si>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</si>
  <si>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</si>
  <si>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</si>
  <si>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</si>
  <si>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</si>
  <si>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</si>
  <si>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</si>
  <si>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</si>
  <si>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</si>
  <si>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</si>
  <si>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</si>
  <si>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</si>
  <si>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</si>
  <si>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</si>
  <si>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</si>
  <si>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</si>
  <si>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</si>
  <si>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</si>
  <si>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</si>
  <si>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</si>
  <si>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</si>
  <si>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</si>
  <si>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</si>
  <si>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</si>
  <si>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</si>
  <si>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</si>
  <si>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</si>
  <si>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</si>
  <si>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</si>
  <si>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</si>
  <si>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</si>
  <si>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</si>
  <si>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</si>
  <si>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</si>
  <si>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</si>
  <si>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</si>
  <si>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</si>
  <si>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</si>
  <si>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</si>
  <si>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</si>
  <si>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</si>
  <si>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</si>
  <si>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</si>
  <si>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</si>
  <si>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</si>
  <si>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</si>
  <si>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</si>
  <si>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</si>
  <si>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</si>
  <si>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</si>
  <si>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</si>
  <si>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</si>
  <si>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</si>
  <si>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</si>
  <si>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</si>
  <si>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</si>
  <si>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</si>
  <si>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</si>
  <si>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</si>
  <si>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</si>
  <si>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</si>
  <si>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</si>
  <si>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</si>
  <si>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</si>
  <si>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</si>
  <si>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</si>
  <si>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</si>
  <si>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</si>
  <si>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</si>
  <si>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</si>
  <si>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</si>
  <si>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</si>
  <si>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</si>
  <si>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</si>
  <si>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</si>
  <si>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</si>
  <si>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</si>
  <si>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</si>
  <si>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</si>
  <si>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</si>
  <si>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</si>
  <si>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</si>
  <si>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</si>
  <si>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</si>
  <si>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</si>
  <si>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</si>
  <si>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</si>
  <si>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</si>
  <si>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</si>
  <si>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</si>
  <si>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</si>
  <si>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</si>
  <si>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</si>
  <si>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</si>
  <si>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</si>
  <si>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</si>
  <si>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</si>
  <si>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</si>
  <si>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</si>
  <si>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</si>
  <si>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</si>
  <si>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</si>
  <si>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</si>
  <si>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</si>
  <si>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</si>
  <si>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</si>
  <si>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</si>
  <si>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</si>
  <si>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</si>
  <si>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</si>
  <si>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</si>
  <si>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</si>
  <si>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</si>
  <si>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</si>
  <si>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</si>
  <si>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</si>
  <si>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</si>
  <si>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</si>
  <si>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</si>
  <si>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</si>
  <si>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</si>
  <si>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</si>
  <si>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</si>
  <si>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</si>
  <si>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</si>
  <si>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</si>
  <si>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</si>
  <si>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</si>
  <si>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</si>
  <si>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</si>
  <si>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</si>
  <si>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</si>
  <si>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</si>
  <si>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</si>
  <si>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</si>
  <si>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</si>
  <si>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</si>
  <si>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</si>
  <si>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</si>
  <si>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</si>
  <si>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</si>
  <si>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</si>
  <si>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</si>
  <si>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</si>
  <si>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</si>
  <si>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</si>
  <si>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</si>
  <si>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</si>
  <si>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</si>
  <si>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</si>
  <si>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</si>
  <si>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</si>
  <si>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</si>
  <si>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</si>
  <si>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</si>
  <si>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</si>
  <si>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</si>
  <si>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</si>
  <si>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</si>
  <si>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</si>
  <si>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</si>
  <si>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</si>
  <si>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</si>
  <si>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</si>
  <si>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</si>
  <si>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</si>
  <si>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</si>
  <si>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</si>
  <si>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</si>
  <si>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</si>
  <si>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</si>
  <si>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</si>
  <si>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</si>
  <si>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</si>
  <si>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</si>
  <si>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</si>
  <si>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</si>
  <si>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</si>
  <si>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</si>
  <si>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</si>
  <si>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</si>
  <si>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</si>
  <si>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</si>
  <si>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</si>
  <si>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</si>
  <si>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</si>
  <si>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</si>
  <si>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</si>
  <si>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</si>
  <si>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</si>
  <si>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</si>
  <si>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</si>
  <si>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</si>
  <si>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</si>
  <si>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</si>
  <si>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</si>
  <si>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</si>
  <si>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</si>
  <si>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</si>
  <si>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</si>
  <si>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</si>
  <si>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</si>
  <si>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</si>
  <si>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</si>
  <si>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</si>
  <si>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</si>
  <si>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</si>
  <si>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</si>
  <si>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</si>
  <si>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</si>
  <si>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</si>
  <si>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</si>
  <si>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</si>
  <si>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</si>
  <si>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</si>
  <si>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</si>
  <si>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</si>
  <si>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</si>
  <si>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</si>
  <si>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</si>
  <si>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</si>
  <si>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</si>
  <si>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</si>
  <si>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</si>
  <si>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</si>
  <si>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</si>
  <si>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</si>
  <si>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</si>
  <si>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</si>
  <si>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</si>
  <si>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</si>
  <si>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</si>
  <si>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</si>
  <si>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</si>
  <si>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</si>
  <si>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</si>
  <si>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</si>
  <si>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</si>
  <si>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</si>
  <si>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</si>
  <si>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</si>
  <si>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</si>
  <si>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</si>
  <si>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</si>
  <si>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</si>
  <si>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</si>
  <si>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</si>
  <si>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</si>
  <si>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</si>
  <si>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</si>
  <si>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</si>
  <si>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</si>
  <si>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</si>
  <si>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</si>
  <si>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</si>
  <si>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</si>
  <si>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</si>
  <si>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</si>
  <si>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</si>
  <si>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</si>
  <si>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</si>
  <si>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</si>
  <si>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</si>
  <si>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</si>
  <si>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</si>
  <si>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</si>
  <si>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</si>
  <si>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</si>
  <si>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</si>
  <si>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</si>
  <si>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</si>
  <si>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</si>
  <si>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</si>
  <si>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</si>
  <si>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</si>
  <si>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</si>
  <si>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</si>
  <si>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</si>
  <si>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</si>
  <si>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</si>
  <si>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</si>
  <si>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</si>
  <si>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</si>
  <si>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</si>
  <si>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</si>
  <si>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</si>
  <si>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</si>
  <si>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</si>
  <si>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</si>
  <si>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</si>
  <si>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</si>
  <si>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</si>
  <si>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</si>
  <si>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</si>
  <si>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</si>
  <si>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</si>
  <si>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</si>
  <si>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</si>
  <si>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</si>
  <si>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</si>
  <si>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</si>
  <si>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</si>
  <si>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</si>
  <si>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</si>
  <si>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</si>
  <si>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</si>
  <si>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</si>
  <si>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</si>
  <si>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</si>
  <si>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</si>
  <si>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</si>
  <si>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</si>
  <si>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</si>
  <si>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</si>
  <si>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</si>
  <si>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</si>
  <si>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</si>
  <si>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</si>
  <si>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</si>
  <si>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</si>
  <si>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</si>
  <si>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</si>
  <si>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</si>
  <si>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</si>
  <si>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</si>
  <si>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</si>
  <si>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</si>
  <si>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</si>
  <si>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</si>
  <si>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</si>
  <si>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</si>
  <si>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</si>
  <si>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</si>
  <si>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</si>
  <si>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</si>
  <si>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</si>
  <si>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</si>
  <si>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</si>
  <si>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</si>
  <si>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</si>
  <si>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</si>
  <si>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</si>
  <si>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</si>
  <si>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</si>
  <si>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</si>
  <si>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</si>
  <si>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</si>
  <si>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</si>
  <si>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</si>
  <si>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</si>
  <si>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</si>
  <si>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</si>
  <si>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</si>
  <si>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</si>
  <si>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</si>
  <si>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</si>
  <si>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</si>
  <si>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</si>
  <si>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</si>
  <si>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</si>
  <si>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</si>
  <si>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</si>
  <si>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</si>
  <si>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</si>
  <si>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</si>
  <si>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</si>
  <si>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</si>
  <si>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</si>
  <si>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</si>
  <si>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</si>
  <si>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</si>
  <si>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</si>
  <si>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</si>
  <si>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</si>
  <si>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</si>
  <si>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</si>
  <si>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</si>
  <si>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</si>
  <si>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</si>
  <si>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</si>
  <si>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</si>
  <si>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</si>
  <si>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</si>
  <si>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</si>
  <si>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</si>
  <si>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</si>
  <si>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</si>
  <si>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</si>
  <si>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</si>
  <si>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</si>
  <si>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</si>
  <si>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</si>
  <si>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</si>
  <si>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</si>
  <si>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</si>
  <si>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</si>
  <si>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</si>
  <si>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</si>
  <si>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</si>
  <si>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</si>
  <si>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</si>
  <si>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</si>
  <si>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</si>
  <si>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</si>
  <si>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</si>
  <si>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</si>
  <si>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</si>
  <si>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</si>
  <si>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</si>
  <si>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</si>
  <si>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</si>
  <si>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</si>
  <si>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</si>
  <si>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</si>
  <si>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</si>
  <si>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</si>
  <si>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</si>
  <si>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</si>
  <si>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</si>
  <si>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</si>
  <si>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</si>
  <si>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</si>
  <si>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</si>
  <si>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</si>
  <si>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</si>
  <si>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</si>
  <si>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</si>
  <si>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</si>
  <si>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</si>
  <si>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</si>
  <si>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</si>
  <si>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</si>
  <si>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</si>
  <si>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</si>
  <si>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</si>
  <si>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</si>
  <si>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</si>
  <si>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</si>
  <si>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</si>
  <si>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</si>
  <si>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</si>
  <si>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</si>
  <si>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</si>
  <si>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</si>
  <si>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</si>
  <si>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</si>
  <si>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</si>
  <si>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</si>
  <si>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</si>
  <si>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</si>
  <si>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</si>
  <si>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</si>
  <si>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</si>
  <si>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</si>
  <si>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</si>
  <si>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</si>
  <si>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</si>
  <si>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</si>
  <si>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</si>
  <si>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</si>
  <si>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</si>
  <si>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</si>
  <si>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</si>
  <si>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</si>
  <si>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</si>
  <si>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</si>
  <si>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</si>
  <si>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</si>
  <si>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</si>
  <si>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</si>
  <si>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</si>
  <si>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</si>
  <si>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</si>
  <si>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</si>
  <si>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</si>
  <si>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</si>
  <si>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</si>
  <si>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</si>
  <si>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</si>
  <si>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</si>
  <si>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</si>
  <si>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</si>
  <si>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</si>
  <si>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</si>
  <si>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</si>
  <si>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</si>
  <si>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</si>
  <si>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</si>
  <si>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</si>
  <si>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</si>
  <si>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</si>
  <si>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</si>
  <si>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</si>
  <si>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</si>
  <si>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</si>
  <si>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</si>
  <si>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</si>
  <si>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</si>
  <si>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</si>
  <si>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</si>
  <si>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</si>
  <si>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</si>
  <si>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</si>
  <si>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</si>
  <si>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</si>
  <si>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</si>
  <si>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</si>
  <si>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</si>
  <si>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</si>
  <si>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</si>
  <si>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</si>
  <si>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</si>
  <si>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</si>
  <si>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</si>
  <si>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</si>
  <si>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</si>
  <si>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</si>
  <si>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</si>
  <si>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</si>
  <si>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</si>
  <si>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</si>
  <si>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</si>
  <si>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</si>
  <si>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</si>
  <si>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</si>
  <si>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</si>
  <si>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</si>
  <si>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</si>
  <si>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</si>
  <si>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</si>
  <si>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</si>
  <si>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</si>
  <si>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</si>
  <si>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</si>
  <si>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</si>
  <si>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</si>
  <si>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</si>
  <si>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</si>
  <si>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</si>
  <si>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</si>
  <si>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</si>
  <si>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</si>
  <si>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</si>
  <si>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</si>
  <si>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</si>
  <si>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</si>
  <si>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</si>
  <si>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</si>
  <si>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</si>
  <si>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</si>
  <si>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</si>
  <si>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</si>
  <si>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</si>
  <si>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</si>
  <si>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</si>
  <si>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</si>
  <si>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</si>
  <si>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</si>
  <si>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</si>
  <si>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</si>
  <si>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</si>
  <si>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</si>
  <si>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</si>
  <si>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</si>
  <si>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</si>
  <si>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</si>
  <si>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</si>
  <si>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</si>
  <si>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</si>
  <si>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</si>
  <si>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</si>
  <si>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</si>
  <si>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</si>
  <si>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</si>
  <si>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</si>
  <si>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</si>
  <si>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</si>
  <si>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</si>
  <si>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</si>
  <si>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</si>
  <si>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</si>
  <si>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</si>
  <si>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</si>
  <si>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</si>
  <si>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</si>
  <si>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</si>
  <si>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</si>
  <si>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</si>
  <si>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</si>
  <si>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</si>
  <si>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</si>
  <si>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</si>
  <si>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</si>
  <si>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</si>
  <si>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</si>
  <si>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</si>
  <si>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</si>
  <si>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</si>
  <si>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</si>
  <si>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</si>
  <si>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</si>
  <si>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</si>
  <si>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</si>
  <si>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</si>
  <si>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</si>
  <si>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</si>
  <si>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</si>
  <si>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</si>
  <si>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</si>
  <si>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</si>
  <si>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</si>
  <si>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</si>
  <si>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</si>
  <si>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</si>
  <si>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</si>
  <si>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</si>
  <si>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</si>
  <si>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</si>
  <si>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</si>
  <si>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</si>
  <si>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</si>
  <si>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</si>
  <si>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</si>
  <si>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</si>
  <si>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</si>
  <si>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</si>
  <si>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</si>
  <si>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</si>
  <si>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</si>
  <si>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</si>
  <si>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</si>
  <si>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</si>
  <si>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</si>
  <si>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</si>
  <si>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</si>
  <si>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</si>
  <si>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</si>
  <si>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</si>
  <si>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</si>
  <si>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</si>
  <si>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</si>
  <si>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</si>
  <si>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</si>
  <si>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</si>
  <si>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</si>
  <si>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</si>
  <si>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</si>
  <si>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</si>
  <si>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</si>
  <si>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</si>
  <si>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</si>
  <si>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</si>
  <si>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</si>
  <si>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</si>
  <si>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</si>
  <si>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</si>
  <si>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</si>
  <si>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</si>
  <si>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</si>
  <si>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</si>
  <si>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</si>
  <si>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</si>
  <si>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</si>
  <si>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</si>
  <si>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</si>
  <si>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</si>
  <si>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</si>
  <si>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</si>
  <si>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</si>
  <si>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</si>
  <si>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</si>
  <si>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</si>
  <si>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</si>
  <si>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</si>
  <si>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</si>
  <si>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</si>
  <si>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</si>
  <si>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</si>
  <si>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</si>
  <si>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</si>
  <si>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</si>
  <si>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</si>
  <si>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</si>
  <si>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</si>
  <si>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</si>
  <si>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</si>
  <si>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</si>
  <si>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</si>
  <si>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</si>
  <si>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</si>
  <si>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</si>
  <si>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</si>
  <si>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</si>
  <si>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</si>
  <si>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</si>
  <si>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</si>
  <si>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</si>
  <si>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</si>
  <si>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</si>
  <si>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</si>
  <si>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</si>
  <si>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</si>
  <si>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</si>
  <si>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</si>
  <si>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</si>
  <si>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</si>
  <si>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</si>
  <si>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</si>
  <si>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</si>
  <si>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</si>
  <si>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</si>
  <si>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</si>
  <si>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</si>
  <si>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</si>
  <si>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</si>
  <si>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</si>
  <si>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</si>
  <si>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</si>
  <si>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</si>
  <si>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</si>
  <si>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</si>
  <si>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</si>
  <si>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</si>
  <si>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</si>
  <si>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</si>
  <si>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</si>
  <si>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</si>
  <si>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</si>
  <si>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</si>
  <si>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</si>
  <si>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</si>
  <si>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</si>
  <si>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</si>
  <si>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</si>
  <si>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</si>
  <si>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</si>
  <si>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</si>
  <si>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</si>
  <si>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</si>
  <si>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</si>
  <si>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</si>
  <si>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</si>
  <si>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</si>
  <si>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</si>
  <si>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</si>
  <si>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</si>
  <si>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</si>
  <si>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</si>
  <si>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</si>
  <si>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</si>
  <si>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</si>
  <si>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</si>
  <si>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</si>
  <si>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</si>
  <si>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</si>
  <si>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</si>
  <si>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</si>
  <si>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</si>
  <si>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</si>
  <si>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</si>
  <si>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</si>
  <si>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</si>
  <si>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</si>
  <si>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</si>
  <si>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</si>
  <si>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</si>
  <si>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</si>
  <si>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</si>
  <si>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</si>
  <si>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</si>
  <si>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</si>
  <si>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</si>
  <si>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</si>
  <si>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</si>
  <si>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</si>
  <si>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</si>
  <si>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</si>
  <si>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</si>
  <si>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</si>
  <si>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</si>
  <si>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</si>
  <si>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</si>
  <si>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</si>
  <si>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</si>
  <si>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</si>
  <si>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</si>
  <si>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</si>
  <si>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</si>
  <si>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</si>
  <si>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</si>
  <si>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</si>
  <si>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</si>
  <si>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</si>
  <si>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</si>
  <si>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</si>
  <si>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</si>
  <si>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</si>
  <si>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</si>
  <si>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</si>
  <si>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</si>
  <si>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</si>
  <si>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</si>
  <si>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</si>
  <si>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</si>
  <si>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</si>
  <si>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</si>
  <si>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</si>
  <si>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</si>
  <si>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</si>
  <si>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</si>
  <si>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</si>
  <si>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</si>
  <si>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</si>
  <si>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</si>
  <si>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</si>
  <si>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</si>
  <si>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</si>
  <si>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</si>
  <si>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</si>
  <si>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</si>
  <si>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</si>
  <si>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</si>
  <si>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</si>
  <si>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</si>
  <si>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</si>
  <si>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</si>
  <si>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</si>
  <si>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</si>
  <si>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</si>
  <si>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</si>
  <si>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</si>
  <si>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</si>
  <si>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</si>
  <si>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</si>
  <si>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</si>
  <si>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</si>
  <si>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</si>
  <si>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</si>
  <si>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</si>
  <si>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</si>
  <si>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</si>
  <si>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</si>
  <si>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</si>
  <si>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</si>
  <si>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</si>
  <si>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</si>
  <si>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</si>
  <si>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</si>
  <si>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</si>
  <si>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</si>
  <si>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</si>
  <si>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</si>
  <si>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</si>
  <si>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</si>
  <si>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</si>
  <si>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</si>
  <si>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</si>
  <si>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</si>
  <si>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</si>
  <si>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</si>
  <si>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</si>
  <si>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</si>
  <si>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</si>
  <si>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</si>
  <si>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</si>
  <si>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</si>
  <si>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</si>
  <si>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</si>
  <si>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</si>
  <si>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</si>
  <si>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</si>
  <si>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</si>
  <si>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</si>
  <si>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</si>
  <si>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</si>
  <si>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</si>
  <si>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</si>
  <si>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</si>
  <si>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</si>
  <si>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</si>
  <si>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</si>
  <si>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</si>
  <si>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</si>
  <si>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</si>
  <si>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</si>
  <si>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</si>
  <si>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</si>
  <si>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</si>
  <si>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</si>
  <si>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</si>
  <si>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</si>
  <si>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</si>
  <si>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</si>
  <si>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</si>
  <si>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</si>
  <si>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</si>
  <si>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</si>
  <si>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</si>
  <si>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</si>
  <si>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</si>
  <si>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</si>
  <si>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</si>
  <si>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</si>
  <si>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</si>
  <si>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</si>
  <si>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</si>
  <si>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</si>
  <si>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</si>
  <si>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</si>
  <si>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</si>
  <si>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</si>
  <si>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</si>
  <si>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</si>
  <si>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</si>
  <si>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</si>
  <si>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</si>
  <si>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</si>
  <si>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</si>
  <si>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</si>
  <si>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</si>
  <si>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</si>
  <si>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</si>
  <si>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</si>
  <si>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</si>
  <si>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</si>
  <si>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</si>
  <si>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</si>
  <si>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</si>
  <si>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</si>
  <si>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</si>
  <si>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</si>
  <si>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</si>
  <si>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</si>
  <si>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</si>
  <si>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</si>
  <si>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</si>
  <si>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</si>
  <si>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</si>
  <si>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</si>
  <si>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</si>
  <si>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</si>
  <si>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</si>
  <si>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</si>
  <si>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</si>
  <si>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</si>
  <si>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</si>
  <si>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</si>
  <si>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</si>
  <si>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</si>
  <si>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</si>
  <si>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</si>
  <si>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</si>
  <si>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</si>
  <si>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</si>
  <si>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</si>
  <si>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</si>
  <si>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</si>
  <si>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</si>
  <si>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</si>
  <si>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</si>
  <si>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</si>
  <si>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</si>
  <si>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</si>
  <si>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</si>
  <si>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</si>
  <si>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</si>
  <si>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</si>
  <si>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</si>
  <si>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</si>
  <si>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</si>
  <si>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</si>
  <si>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</si>
  <si>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</si>
  <si>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</si>
  <si>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</si>
  <si>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</si>
  <si>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</si>
  <si>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</si>
  <si>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</si>
  <si>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</si>
  <si>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</si>
  <si>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</si>
  <si>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</si>
  <si>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</si>
  <si>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</si>
  <si>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</si>
  <si>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</si>
  <si>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</si>
  <si>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</si>
  <si>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</si>
  <si>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</si>
  <si>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</si>
  <si>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</si>
  <si>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</si>
  <si>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</si>
  <si>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</si>
  <si>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</si>
  <si>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</si>
  <si>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</si>
  <si>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</si>
  <si>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</si>
  <si>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</si>
  <si>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</si>
  <si>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</si>
  <si>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</si>
  <si>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</si>
  <si>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</si>
  <si>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</si>
  <si>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</si>
  <si>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</si>
  <si>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</si>
  <si>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</si>
  <si>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</si>
  <si>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</si>
  <si>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</si>
  <si>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</si>
  <si>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</si>
  <si>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</si>
  <si>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</si>
  <si>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</si>
  <si>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</si>
  <si>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</si>
  <si>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</si>
  <si>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</si>
  <si>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</si>
  <si>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</si>
  <si>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</si>
  <si>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</si>
  <si>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</si>
  <si>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</si>
  <si>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</si>
  <si>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</si>
  <si>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</si>
  <si>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</si>
  <si>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</si>
  <si>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</si>
  <si>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</si>
  <si>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</si>
  <si>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</si>
  <si>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</si>
  <si>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</si>
  <si>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</si>
  <si>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</si>
  <si>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</si>
  <si>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</si>
  <si>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</si>
  <si>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</si>
  <si>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</si>
  <si>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</si>
  <si>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</si>
  <si>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</si>
  <si>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</si>
  <si>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</si>
  <si>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</si>
  <si>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</si>
  <si>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</si>
  <si>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</si>
  <si>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</si>
  <si>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</si>
  <si>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</si>
  <si>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</si>
  <si>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</si>
  <si>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</si>
  <si>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</si>
  <si>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</si>
  <si>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</si>
  <si>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</si>
  <si>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</si>
  <si>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</si>
  <si>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</si>
  <si>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</si>
  <si>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</si>
  <si>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</si>
  <si>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</si>
  <si>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</si>
  <si>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</si>
  <si>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</si>
  <si>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</si>
  <si>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</si>
  <si>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</si>
  <si>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</si>
  <si>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</si>
  <si>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</si>
  <si>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</si>
  <si>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</si>
  <si>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</si>
  <si>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</si>
  <si>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</si>
  <si>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</si>
  <si>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</si>
  <si>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</si>
  <si>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</si>
  <si>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</si>
  <si>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</si>
  <si>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</si>
  <si>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</si>
  <si>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</si>
  <si>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</si>
  <si>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</si>
  <si>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</si>
  <si>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</si>
  <si>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</si>
  <si>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</si>
  <si>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</si>
  <si>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</si>
  <si>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</si>
  <si>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</si>
  <si>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</si>
  <si>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</si>
  <si>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</si>
  <si>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</si>
  <si>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</si>
  <si>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</si>
  <si>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</si>
  <si>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</si>
  <si>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</si>
  <si>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</si>
  <si>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</si>
  <si>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</si>
  <si>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</si>
  <si>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</si>
  <si>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</si>
  <si>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</si>
  <si>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</si>
  <si>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</si>
  <si>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</si>
  <si>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</si>
  <si>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</si>
  <si>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</si>
  <si>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</si>
  <si>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</si>
  <si>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</si>
  <si>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</si>
  <si>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</si>
  <si>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</si>
  <si>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</si>
  <si>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</si>
  <si>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</si>
  <si>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</si>
  <si>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</si>
  <si>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</si>
  <si>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</si>
  <si>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</si>
  <si>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</si>
  <si>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</si>
  <si>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</si>
  <si>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</si>
  <si>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</si>
  <si>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</si>
  <si>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</si>
  <si>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</si>
  <si>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</si>
  <si>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</si>
  <si>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</si>
  <si>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</si>
  <si>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</si>
  <si>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</si>
  <si>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</si>
  <si>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</si>
  <si>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</si>
  <si>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</si>
  <si>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</si>
  <si>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</si>
  <si>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</si>
  <si>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</si>
  <si>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</si>
  <si>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</si>
  <si>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</si>
  <si>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</si>
  <si>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</si>
  <si>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</si>
  <si>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</si>
  <si>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</si>
  <si>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</si>
  <si>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</si>
  <si>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</si>
  <si>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</si>
  <si>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</si>
  <si>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</si>
  <si>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</si>
  <si>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</si>
  <si>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</si>
  <si>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</si>
  <si>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</si>
  <si>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</si>
  <si>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</si>
  <si>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</si>
  <si>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</si>
  <si>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</si>
  <si>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</si>
  <si>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</si>
  <si>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</si>
  <si>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</si>
  <si>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</si>
  <si>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</si>
  <si>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</si>
  <si>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</si>
  <si>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</si>
  <si>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</si>
  <si>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</si>
  <si>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</si>
  <si>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</si>
  <si>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</si>
  <si>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</si>
  <si>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</si>
  <si>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</si>
  <si>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</si>
  <si>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</si>
  <si>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</si>
  <si>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</si>
  <si>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</si>
  <si>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</si>
  <si>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</si>
  <si>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</si>
  <si>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</si>
  <si>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</si>
  <si>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</si>
  <si>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</si>
  <si>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</si>
  <si>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</si>
  <si>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</si>
  <si>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</si>
  <si>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</si>
  <si>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</si>
  <si>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</si>
  <si>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</si>
  <si>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</si>
  <si>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</si>
  <si>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</si>
  <si>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</si>
  <si>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</si>
  <si>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</si>
  <si>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</si>
  <si>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</si>
  <si>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</si>
  <si>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</si>
  <si>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</si>
  <si>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</si>
  <si>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</si>
  <si>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</si>
  <si>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</si>
  <si>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</si>
  <si>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</si>
  <si>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</si>
  <si>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</si>
  <si>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</si>
  <si>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</si>
  <si>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</si>
  <si>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</si>
  <si>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</si>
  <si>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</si>
  <si>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</si>
  <si>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</si>
  <si>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</si>
  <si>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</si>
  <si>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</si>
  <si>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</si>
  <si>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</si>
  <si>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</si>
  <si>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</si>
  <si>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</si>
  <si>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</si>
  <si>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</si>
  <si>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</si>
  <si>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</si>
  <si>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</si>
  <si>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</si>
  <si>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</si>
  <si>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</si>
  <si>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</si>
  <si>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</si>
  <si>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</si>
  <si>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</si>
  <si>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</si>
  <si>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</si>
  <si>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</si>
  <si>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</si>
  <si>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</si>
  <si>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</si>
  <si>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</si>
  <si>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</si>
  <si>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</si>
  <si>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</si>
  <si>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</si>
  <si>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</si>
  <si>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</si>
  <si>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</si>
  <si>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</si>
  <si>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</si>
  <si>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</si>
  <si>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</si>
  <si>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</si>
  <si>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</si>
  <si>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</si>
  <si>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</si>
  <si>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</si>
  <si>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</si>
  <si>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</si>
  <si>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</si>
  <si>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</si>
  <si>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</si>
  <si>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</si>
  <si>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</si>
  <si>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</si>
  <si>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</si>
  <si>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</si>
  <si>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</si>
  <si>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</si>
  <si>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</si>
  <si>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</si>
  <si>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</si>
  <si>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</si>
  <si>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</si>
  <si>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</si>
  <si>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</si>
  <si>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</si>
  <si>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</si>
  <si>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</si>
  <si>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</si>
  <si>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</si>
  <si>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</si>
  <si>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</si>
  <si>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</si>
  <si>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</si>
  <si>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</si>
  <si>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</si>
  <si>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</si>
  <si>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</si>
  <si>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</si>
  <si>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</si>
  <si>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</si>
  <si>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</si>
  <si>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</si>
  <si>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</si>
  <si>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</si>
  <si>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</si>
  <si>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</si>
  <si>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</si>
  <si>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</si>
  <si>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</si>
  <si>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</si>
  <si>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</si>
  <si>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</si>
  <si>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</si>
  <si>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</si>
  <si>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</si>
  <si>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</si>
  <si>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</si>
  <si>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</si>
  <si>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</si>
  <si>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</si>
  <si>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</si>
  <si>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</si>
  <si>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</si>
  <si>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</si>
  <si>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</si>
  <si>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</si>
  <si>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</si>
  <si>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</si>
  <si>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</si>
  <si>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</si>
  <si>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</si>
  <si>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</si>
  <si>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</si>
  <si>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</si>
  <si>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</si>
  <si>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</si>
  <si>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</si>
  <si>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</si>
  <si>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</si>
  <si>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</si>
  <si>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</si>
  <si>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</si>
  <si>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</si>
  <si>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</si>
  <si>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</si>
  <si>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</si>
  <si>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</si>
  <si>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</si>
  <si>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</si>
  <si>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</si>
  <si>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</si>
  <si>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</si>
  <si>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</si>
  <si>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</si>
  <si>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</si>
  <si>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</si>
  <si>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</si>
  <si>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</si>
  <si>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</si>
  <si>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</si>
  <si>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</si>
  <si>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</si>
  <si>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</si>
  <si>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</si>
  <si>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</si>
  <si>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</si>
  <si>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</si>
  <si>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</si>
  <si>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</si>
  <si>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</si>
  <si>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</si>
  <si>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</si>
  <si>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</si>
  <si>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</si>
  <si>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</si>
  <si>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</si>
  <si>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</si>
  <si>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</si>
  <si>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</si>
  <si>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</si>
  <si>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</si>
  <si>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</si>
  <si>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</si>
  <si>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</si>
  <si>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</si>
  <si>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</si>
  <si>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</si>
  <si>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</si>
  <si>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</si>
  <si>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</si>
  <si>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</si>
  <si>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</si>
  <si>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</si>
  <si>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</si>
  <si>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</si>
  <si>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</si>
  <si>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</si>
  <si>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</si>
  <si>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</si>
  <si>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</si>
  <si>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</si>
  <si>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</si>
  <si>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</si>
  <si>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</si>
  <si>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</si>
  <si>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</si>
  <si>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</si>
  <si>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</si>
  <si>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</si>
  <si>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</si>
  <si>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</si>
  <si>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</si>
  <si>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</si>
  <si>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</si>
  <si>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</si>
  <si>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</si>
  <si>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</si>
  <si>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</si>
  <si>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</si>
  <si>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</si>
  <si>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</si>
  <si>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</si>
  <si>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</si>
  <si>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</si>
  <si>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</si>
  <si>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</si>
  <si>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</si>
  <si>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</si>
  <si>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</si>
  <si>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</si>
  <si>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</si>
  <si>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</si>
  <si>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</si>
  <si>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</si>
  <si>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</si>
  <si>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</si>
  <si>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</si>
  <si>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</si>
  <si>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</si>
  <si>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</si>
  <si>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</si>
  <si>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</si>
  <si>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</si>
  <si>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</si>
  <si>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</si>
  <si>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</si>
  <si>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</si>
  <si>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</si>
  <si>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</si>
  <si>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</si>
  <si>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</si>
  <si>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</si>
  <si>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</si>
  <si>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</si>
  <si>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</si>
  <si>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</si>
  <si>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</si>
  <si>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</si>
  <si>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</si>
  <si>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</si>
  <si>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</si>
  <si>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</si>
  <si>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</si>
  <si>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</si>
  <si>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</si>
  <si>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</si>
  <si>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</si>
  <si>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</si>
  <si>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</si>
  <si>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</si>
  <si>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</si>
  <si>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</si>
  <si>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</si>
  <si>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</si>
  <si>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</si>
  <si>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</si>
  <si>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</si>
  <si>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</si>
  <si>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</si>
  <si>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</si>
  <si>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</si>
  <si>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</si>
  <si>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</si>
  <si>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</si>
  <si>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</si>
  <si>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</si>
  <si>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</si>
  <si>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</si>
  <si>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</si>
  <si>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</si>
  <si>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</si>
  <si>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</si>
  <si>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</si>
  <si>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</si>
  <si>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</si>
  <si>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</si>
  <si>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</si>
  <si>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</si>
  <si>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</si>
  <si>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</si>
  <si>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</si>
  <si>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</si>
  <si>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</si>
  <si>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</si>
  <si>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</si>
  <si>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</si>
  <si>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</si>
  <si>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</si>
  <si>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</si>
  <si>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</si>
  <si>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</si>
  <si>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</si>
  <si>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</si>
  <si>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</si>
  <si>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</si>
  <si>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</si>
  <si>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</si>
  <si>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</si>
  <si>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</si>
  <si>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</si>
  <si>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</si>
  <si>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</si>
  <si>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</si>
  <si>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</si>
  <si>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</si>
  <si>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</si>
  <si>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</si>
  <si>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</si>
  <si>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</si>
  <si>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</si>
  <si>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</si>
  <si>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</si>
  <si>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</si>
  <si>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</si>
  <si>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</si>
  <si>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</si>
  <si>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</si>
  <si>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</si>
  <si>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</si>
  <si>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</si>
  <si>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</si>
  <si>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</si>
  <si>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</si>
  <si>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</si>
  <si>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</si>
  <si>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</si>
  <si>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</si>
  <si>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</si>
  <si>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</si>
  <si>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</si>
  <si>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</si>
  <si>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</si>
  <si>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</si>
  <si>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</si>
  <si>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</si>
  <si>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</si>
  <si>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</si>
  <si>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</si>
  <si>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</si>
  <si>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</si>
  <si>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</si>
  <si>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</si>
  <si>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</si>
  <si>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</si>
  <si>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</si>
  <si>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</si>
  <si>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</si>
  <si>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</si>
  <si>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</si>
  <si>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</si>
  <si>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</si>
  <si>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</si>
  <si>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</si>
  <si>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</si>
  <si>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</si>
  <si>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</si>
  <si>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</si>
  <si>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</si>
  <si>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</si>
  <si>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</si>
  <si>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</si>
  <si>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</si>
  <si>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</si>
  <si>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</si>
  <si>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</si>
  <si>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</si>
  <si>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</si>
  <si>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</si>
  <si>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</si>
  <si>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</si>
  <si>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</si>
  <si>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</si>
  <si>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</si>
  <si>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</si>
  <si>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</si>
  <si>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</si>
  <si>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</si>
  <si>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</si>
  <si>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</si>
  <si>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</si>
  <si>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</si>
  <si>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</si>
  <si>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</si>
  <si>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</si>
  <si>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</si>
  <si>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</si>
  <si>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</si>
  <si>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</si>
  <si>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</si>
  <si>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</si>
  <si>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</si>
  <si>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</si>
  <si>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</si>
  <si>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</si>
  <si>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</si>
  <si>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</si>
  <si>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</si>
  <si>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</si>
  <si>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</si>
  <si>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</si>
  <si>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</si>
  <si>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</si>
  <si>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</si>
  <si>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</si>
  <si>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</si>
  <si>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</si>
  <si>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</si>
  <si>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</si>
  <si>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</si>
  <si>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</si>
  <si>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</si>
  <si>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</si>
  <si>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</si>
  <si>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</si>
  <si>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</si>
  <si>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</si>
  <si>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</si>
  <si>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</si>
  <si>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</si>
  <si>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</si>
  <si>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</si>
  <si>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</si>
  <si>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</si>
  <si>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</si>
  <si>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</si>
  <si>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</si>
  <si>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</si>
  <si>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</si>
  <si>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</si>
  <si>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</si>
  <si>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</si>
  <si>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</si>
  <si>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</si>
  <si>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</si>
  <si>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</si>
  <si>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</si>
  <si>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</si>
  <si>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</si>
  <si>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</si>
  <si>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</si>
  <si>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</si>
  <si>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</si>
  <si>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</si>
  <si>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</si>
  <si>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</si>
  <si>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</si>
  <si>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</si>
  <si>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</si>
  <si>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</si>
  <si>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</si>
  <si>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</si>
  <si>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</si>
  <si>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</si>
  <si>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</si>
  <si>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</si>
  <si>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</si>
  <si>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</si>
  <si>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</si>
  <si>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</si>
  <si>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</si>
  <si>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</si>
  <si>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</si>
  <si>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</si>
  <si>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</si>
  <si>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</si>
  <si>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</si>
  <si>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</si>
  <si>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</si>
  <si>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</si>
  <si>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</si>
  <si>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</si>
  <si>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</si>
  <si>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</si>
  <si>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</si>
  <si>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</si>
  <si>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</si>
  <si>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</si>
  <si>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</si>
  <si>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</si>
  <si>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</si>
  <si>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</si>
  <si>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</si>
  <si>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</si>
  <si>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</si>
  <si>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</si>
  <si>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</si>
  <si>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</si>
  <si>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</si>
  <si>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</si>
  <si>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</si>
  <si>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</si>
  <si>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</si>
  <si>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</si>
  <si>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</si>
  <si>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</si>
  <si>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</si>
  <si>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</si>
  <si>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</si>
  <si>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</si>
  <si>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</si>
  <si>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</si>
  <si>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</si>
  <si>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</si>
  <si>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</si>
  <si>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</si>
  <si>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</si>
  <si>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</si>
  <si>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</si>
  <si>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</si>
  <si>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</si>
  <si>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</si>
  <si>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</si>
  <si>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</si>
  <si>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</si>
  <si>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</si>
  <si>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</si>
  <si>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</si>
  <si>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</si>
  <si>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</si>
  <si>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</si>
  <si>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</si>
  <si>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</si>
  <si>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</si>
  <si>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</si>
  <si>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</si>
  <si>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</si>
  <si>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</si>
  <si>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</si>
  <si>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</si>
  <si>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</si>
  <si>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</si>
  <si>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</si>
  <si>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</si>
  <si>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</si>
  <si>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</si>
  <si>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</si>
  <si>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</si>
  <si>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</si>
  <si>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</si>
  <si>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</si>
  <si>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</si>
  <si>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</si>
  <si>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</si>
  <si>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</si>
  <si>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</si>
  <si>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</si>
  <si>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</si>
  <si>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</si>
  <si>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</si>
  <si>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</si>
  <si>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</si>
  <si>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</si>
  <si>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</si>
  <si>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</si>
  <si>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</si>
  <si>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</si>
  <si>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</si>
  <si>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</si>
  <si>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</si>
  <si>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</si>
  <si>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</si>
  <si>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</si>
  <si>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</si>
  <si>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</si>
  <si>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</si>
  <si>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</si>
  <si>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</si>
  <si>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</si>
  <si>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</si>
  <si>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</si>
  <si>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</si>
  <si>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</si>
  <si>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</si>
  <si>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</si>
  <si>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</si>
  <si>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</si>
  <si>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</si>
  <si>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</si>
  <si>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</si>
  <si>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</si>
  <si>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</si>
  <si>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</si>
  <si>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</si>
  <si>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</si>
  <si>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</si>
  <si>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</si>
  <si>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</si>
  <si>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</si>
  <si>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</si>
  <si>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</si>
  <si>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</si>
  <si>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</si>
  <si>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</si>
  <si>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</si>
  <si>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</si>
  <si>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</si>
  <si>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</si>
  <si>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</si>
  <si>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</si>
  <si>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</si>
  <si>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</si>
  <si>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</si>
  <si>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</si>
  <si>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</si>
  <si>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</si>
  <si>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</si>
  <si>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</si>
  <si>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</si>
  <si>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</si>
  <si>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</si>
  <si>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</si>
  <si>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</si>
  <si>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</si>
  <si>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</si>
  <si>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</si>
  <si>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</si>
  <si>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</si>
  <si>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</si>
  <si>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</si>
  <si>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</si>
  <si>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</si>
  <si>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</si>
  <si>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</si>
  <si>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</si>
  <si>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</si>
  <si>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</si>
  <si>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</si>
  <si>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</si>
  <si>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</si>
  <si>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</si>
  <si>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</si>
  <si>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</si>
  <si>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</si>
  <si>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</si>
  <si>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</si>
  <si>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</si>
  <si>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</si>
  <si>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</si>
  <si>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</si>
  <si>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</si>
  <si>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</si>
  <si>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</si>
  <si>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</si>
  <si>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</si>
  <si>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</si>
  <si>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</si>
  <si>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</si>
  <si>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</si>
  <si>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</si>
  <si>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</si>
  <si>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</si>
  <si>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</si>
  <si>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</si>
  <si>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</si>
  <si>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</si>
  <si>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</si>
  <si>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</si>
  <si>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</si>
  <si>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</si>
  <si>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</si>
  <si>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</si>
  <si>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</si>
  <si>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</si>
  <si>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</si>
  <si>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</si>
  <si>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</si>
  <si>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</si>
  <si>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</si>
  <si>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</si>
  <si>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</si>
  <si>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</si>
  <si>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</si>
  <si>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</si>
  <si>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</si>
  <si>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</si>
  <si>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</si>
  <si>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</si>
  <si>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</si>
  <si>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</si>
  <si>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</si>
  <si>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</si>
  <si>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</si>
  <si>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</si>
  <si>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</si>
  <si>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</si>
  <si>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</si>
  <si>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</si>
  <si>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</si>
  <si>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</si>
  <si>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</si>
  <si>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</si>
  <si>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</si>
  <si>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</si>
  <si>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</si>
  <si>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</si>
  <si>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</si>
  <si>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</si>
  <si>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</si>
  <si>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</si>
  <si>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</si>
  <si>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</si>
  <si>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</si>
  <si>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</si>
  <si>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</si>
  <si>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</si>
  <si>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</si>
  <si>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</si>
  <si>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</si>
  <si>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</si>
  <si>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</si>
  <si>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</si>
  <si>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</si>
  <si>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</si>
  <si>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</si>
  <si>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</si>
  <si>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</si>
  <si>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</si>
  <si>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</si>
  <si>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</si>
  <si>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</si>
  <si>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</si>
  <si>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</si>
  <si>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</si>
  <si>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</si>
  <si>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</si>
  <si>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</si>
  <si>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</si>
  <si>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</si>
  <si>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</si>
  <si>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</si>
  <si>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</si>
  <si>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</si>
  <si>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</si>
  <si>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</si>
  <si>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</si>
  <si>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</si>
  <si>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</si>
  <si>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</si>
  <si>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</si>
  <si>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</si>
  <si>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</si>
  <si>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</si>
  <si>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</si>
  <si>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</si>
  <si>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</si>
  <si>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</si>
  <si>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</si>
  <si>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</si>
  <si>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</si>
  <si>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</si>
  <si>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</si>
  <si>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</si>
  <si>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</si>
  <si>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</si>
  <si>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</si>
  <si>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</si>
  <si>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</si>
  <si>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</si>
  <si>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</si>
  <si>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</si>
  <si>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</si>
  <si>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</si>
  <si>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</si>
  <si>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</si>
  <si>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</si>
  <si>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</si>
  <si>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</si>
  <si>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</si>
  <si>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</si>
  <si>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</si>
  <si>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</si>
  <si>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</si>
  <si>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</si>
  <si>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</si>
  <si>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</si>
  <si>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</si>
  <si>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</si>
  <si>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</si>
  <si>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</si>
  <si>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</si>
  <si>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</si>
  <si>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</si>
  <si>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</si>
  <si>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</si>
  <si>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</si>
  <si>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</si>
  <si>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</si>
  <si>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</si>
  <si>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</si>
  <si>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</si>
  <si>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</si>
  <si>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</si>
  <si>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</si>
  <si>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</si>
  <si>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</si>
  <si>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</si>
  <si>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</si>
  <si>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</si>
  <si>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</si>
  <si>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</si>
  <si>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</si>
  <si>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</si>
  <si>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</si>
  <si>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</si>
  <si>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</si>
  <si>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</si>
  <si>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</si>
  <si>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</si>
  <si>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</si>
  <si>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</si>
  <si>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</si>
  <si>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</si>
  <si>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</si>
  <si>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</si>
  <si>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</si>
  <si>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</si>
  <si>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</si>
  <si>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</si>
  <si>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</si>
  <si>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</si>
  <si>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</si>
  <si>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</si>
  <si>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</si>
  <si>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</si>
  <si>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</si>
  <si>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</si>
  <si>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</si>
  <si>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</si>
  <si>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</si>
  <si>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</si>
  <si>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</si>
  <si>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</si>
  <si>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</si>
  <si>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</si>
  <si>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</si>
  <si>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</si>
  <si>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</si>
  <si>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</si>
  <si>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</si>
  <si>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</si>
  <si>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</si>
  <si>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</si>
  <si>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</si>
  <si>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</si>
  <si>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</si>
  <si>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</si>
  <si>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</si>
  <si>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</si>
  <si>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</si>
  <si>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</si>
  <si>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</si>
  <si>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</si>
  <si>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</si>
  <si>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</si>
  <si>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</si>
  <si>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</si>
  <si>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</si>
  <si>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</si>
  <si>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</si>
  <si>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</si>
  <si>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</si>
  <si>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</si>
  <si>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</si>
  <si>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</si>
  <si>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</si>
  <si>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</si>
  <si>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</si>
  <si>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</si>
  <si>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</si>
  <si>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</si>
  <si>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</si>
  <si>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</si>
  <si>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</si>
  <si>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</si>
  <si>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</si>
  <si>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</si>
  <si>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</si>
  <si>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</si>
  <si>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</si>
  <si>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</si>
  <si>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</si>
  <si>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</si>
  <si>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</si>
  <si>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</si>
  <si>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</si>
  <si>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</si>
  <si>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</si>
  <si>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</si>
  <si>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</si>
  <si>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</si>
  <si>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</si>
  <si>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</si>
  <si>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</si>
  <si>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</si>
  <si>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</si>
  <si>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</si>
  <si>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</si>
  <si>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</si>
  <si>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</si>
  <si>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</si>
  <si>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</si>
  <si>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</si>
  <si>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</si>
  <si>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</si>
  <si>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</si>
  <si>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</si>
  <si>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</si>
  <si>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</si>
  <si>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</si>
  <si>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</si>
  <si>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</si>
  <si>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</si>
  <si>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</si>
  <si>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</si>
  <si>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</si>
  <si>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</si>
  <si>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</si>
  <si>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</si>
  <si>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</si>
  <si>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</si>
  <si>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</si>
  <si>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</si>
  <si>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</si>
  <si>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</si>
  <si>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</si>
  <si>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</si>
  <si>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</si>
  <si>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</si>
  <si>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</si>
  <si>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</si>
  <si>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</si>
  <si>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</si>
  <si>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</si>
  <si>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</si>
  <si>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</si>
  <si>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</si>
  <si>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</si>
  <si>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</si>
  <si>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</si>
  <si>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</si>
  <si>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</si>
  <si>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</si>
  <si>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</si>
  <si>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</si>
  <si>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</si>
  <si>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</si>
  <si>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</si>
  <si>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</si>
  <si>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</si>
  <si>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</si>
  <si>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</si>
  <si>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</si>
  <si>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</si>
  <si>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</si>
  <si>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</si>
  <si>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</si>
  <si>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</si>
  <si>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</si>
  <si>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</si>
  <si>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</si>
  <si>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</si>
  <si>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</si>
  <si>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</si>
  <si>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</si>
  <si>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</si>
  <si>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</si>
  <si>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</si>
  <si>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</si>
  <si>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</si>
  <si>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</si>
  <si>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</si>
  <si>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</si>
  <si>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</si>
  <si>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</si>
  <si>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</si>
  <si>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</si>
  <si>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</si>
  <si>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</si>
  <si>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</si>
  <si>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</si>
  <si>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</si>
  <si>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</si>
  <si>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</si>
  <si>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</si>
  <si>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</si>
  <si>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</si>
  <si>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</si>
  <si>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</si>
  <si>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</si>
  <si>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</si>
  <si>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</si>
  <si>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</si>
  <si>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</si>
  <si>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</si>
  <si>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</si>
  <si>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</si>
  <si>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</si>
  <si>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</si>
  <si>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</si>
  <si>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</si>
  <si>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</si>
  <si>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</si>
  <si>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</si>
  <si>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</si>
  <si>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</si>
  <si>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</si>
  <si>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</si>
  <si>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</si>
  <si>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</si>
  <si>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</si>
  <si>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</si>
  <si>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</si>
  <si>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</si>
  <si>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</si>
  <si>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</si>
  <si>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</si>
  <si>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</si>
  <si>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</si>
  <si>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</si>
  <si>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</si>
  <si>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</si>
  <si>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</si>
  <si>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</si>
  <si>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</si>
  <si>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</si>
  <si>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</si>
  <si>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</si>
  <si>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</si>
  <si>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</si>
  <si>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</si>
  <si>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</si>
  <si>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</si>
  <si>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</si>
  <si>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</si>
  <si>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</si>
  <si>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</si>
  <si>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</si>
  <si>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</si>
  <si>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</si>
  <si>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</si>
  <si>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</si>
  <si>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</si>
  <si>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</si>
  <si>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</si>
  <si>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</si>
  <si>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</si>
  <si>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</si>
  <si>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</si>
  <si>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</si>
  <si>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</si>
  <si>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</si>
  <si>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</si>
  <si>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</si>
  <si>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</si>
  <si>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</si>
  <si>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</si>
  <si>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</si>
  <si>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</si>
  <si>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</si>
  <si>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</si>
  <si>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</si>
  <si>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</si>
  <si>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</si>
  <si>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</si>
  <si>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</si>
  <si>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</si>
  <si>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</si>
  <si>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</si>
  <si>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</si>
  <si>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</si>
  <si>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</si>
  <si>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</si>
  <si>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</si>
  <si>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</si>
  <si>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</si>
  <si>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</si>
  <si>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</si>
  <si>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</si>
  <si>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</si>
  <si>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</si>
  <si>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</si>
  <si>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</si>
  <si>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</si>
  <si>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</si>
  <si>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</si>
  <si>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</si>
  <si>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</si>
  <si>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</si>
  <si>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</si>
  <si>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</si>
  <si>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</si>
  <si>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</si>
  <si>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</si>
  <si>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</si>
  <si>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</si>
  <si>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</si>
  <si>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</si>
  <si>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</si>
  <si>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</si>
  <si>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</si>
  <si>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</si>
  <si>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</si>
  <si>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</si>
  <si>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</si>
  <si>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</si>
  <si>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</si>
  <si>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</si>
  <si>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</si>
  <si>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</si>
  <si>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</si>
  <si>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</si>
  <si>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</si>
  <si>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</si>
  <si>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</si>
  <si>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</si>
  <si>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</si>
  <si>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</si>
  <si>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</si>
  <si>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</si>
  <si>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</si>
  <si>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</si>
  <si>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</si>
  <si>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</si>
  <si>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</si>
  <si>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</si>
  <si>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</si>
  <si>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</si>
  <si>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</si>
  <si>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</si>
  <si>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</si>
  <si>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</si>
  <si>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</si>
  <si>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</si>
  <si>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</si>
  <si>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</si>
  <si>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</si>
  <si>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</si>
  <si>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</si>
  <si>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</si>
  <si>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</si>
  <si>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</si>
  <si>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</si>
  <si>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</si>
  <si>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</si>
  <si>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</si>
  <si>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</si>
  <si>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</si>
  <si>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</si>
  <si>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</si>
  <si>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</si>
  <si>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</si>
  <si>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</si>
  <si>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</si>
  <si>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</si>
  <si>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</si>
  <si>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</si>
  <si>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</si>
  <si>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</si>
  <si>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</si>
  <si>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</si>
  <si>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</si>
  <si>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</si>
  <si>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</si>
  <si>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</si>
  <si>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</si>
  <si>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</si>
  <si>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</si>
  <si>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</si>
  <si>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</si>
  <si>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</si>
  <si>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</si>
  <si>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</si>
  <si>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</si>
  <si>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</si>
  <si>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</si>
  <si>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</si>
  <si>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</si>
  <si>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</si>
  <si>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</si>
  <si>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</si>
  <si>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</si>
  <si>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</si>
  <si>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</si>
  <si>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</si>
  <si>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</si>
  <si>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</si>
  <si>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</si>
  <si>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</si>
  <si>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</si>
  <si>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</si>
  <si>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</si>
  <si>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</si>
  <si>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</si>
  <si>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</si>
  <si>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</si>
  <si>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</si>
  <si>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</si>
  <si>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</si>
  <si>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</si>
  <si>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</si>
  <si>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</si>
  <si>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</si>
  <si>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</si>
  <si>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</si>
  <si>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</si>
  <si>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</si>
  <si>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</si>
  <si>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</si>
  <si>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</si>
  <si>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</si>
  <si>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</si>
  <si>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</si>
  <si>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</si>
  <si>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</si>
  <si>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</si>
  <si>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</si>
  <si>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</si>
  <si>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</si>
  <si>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</si>
  <si>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</si>
  <si>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</si>
  <si>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</si>
  <si>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</si>
  <si>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</si>
  <si>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</si>
  <si>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</si>
  <si>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</si>
  <si>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</si>
  <si>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</si>
  <si>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</si>
  <si>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</si>
  <si>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</si>
  <si>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</si>
  <si>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</si>
  <si>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</si>
  <si>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</si>
  <si>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</si>
  <si>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</si>
  <si>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</si>
  <si>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</si>
  <si>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</si>
  <si>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</si>
  <si>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</si>
  <si>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</si>
  <si>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</si>
  <si>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</si>
  <si>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</si>
  <si>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</si>
  <si>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</si>
  <si>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</si>
  <si>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</si>
  <si>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</si>
  <si>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</si>
  <si>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</si>
  <si>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</si>
  <si>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</si>
  <si>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</si>
  <si>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</si>
  <si>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</si>
  <si>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</si>
  <si>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</si>
  <si>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</si>
  <si>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</si>
  <si>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</si>
  <si>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</si>
  <si>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</si>
  <si>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</si>
  <si>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</si>
  <si>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</si>
  <si>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</si>
  <si>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</si>
  <si>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</si>
  <si>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</si>
  <si>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</si>
  <si>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</si>
  <si>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</si>
  <si>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</si>
  <si>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</si>
  <si>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</si>
  <si>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</si>
  <si>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</si>
  <si>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</si>
  <si>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</si>
  <si>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</si>
  <si>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</si>
  <si>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</si>
  <si>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</si>
  <si>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</si>
  <si>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</si>
  <si>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</si>
  <si>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</si>
  <si>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</si>
  <si>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</si>
  <si>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</si>
  <si>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</si>
  <si>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</si>
  <si>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</si>
  <si>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</si>
  <si>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</si>
  <si>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</si>
  <si>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</si>
  <si>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</si>
  <si>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</si>
  <si>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</si>
  <si>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</si>
  <si>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</si>
  <si>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</si>
  <si>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</si>
  <si>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</si>
  <si>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</si>
  <si>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</si>
  <si>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</si>
  <si>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</si>
  <si>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</si>
  <si>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</si>
  <si>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</si>
  <si>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</si>
  <si>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</si>
  <si>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</si>
  <si>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</si>
  <si>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</si>
  <si>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</si>
  <si>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</si>
  <si>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</si>
  <si>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</si>
  <si>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</si>
  <si>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</si>
  <si>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</si>
  <si>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</si>
  <si>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</si>
  <si>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</si>
  <si>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</si>
  <si>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</si>
  <si>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</si>
  <si>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</si>
  <si>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</si>
  <si>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</si>
  <si>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</si>
  <si>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</si>
  <si>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</si>
  <si>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</si>
  <si>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</si>
  <si>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</si>
  <si>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</si>
  <si>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</si>
  <si>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</si>
  <si>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</si>
  <si>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</si>
  <si>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</si>
  <si>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</si>
  <si>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</si>
  <si>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</si>
  <si>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</si>
  <si>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</si>
  <si>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</si>
  <si>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</si>
  <si>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</si>
  <si>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</si>
  <si>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</si>
  <si>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</si>
  <si>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</si>
  <si>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</si>
  <si>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</si>
  <si>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</si>
  <si>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</si>
  <si>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</si>
  <si>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</si>
  <si>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</si>
  <si>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</si>
  <si>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</si>
  <si>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</si>
  <si>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</si>
  <si>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</si>
  <si>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</si>
  <si>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</si>
  <si>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</si>
  <si>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</si>
  <si>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</si>
  <si>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</si>
  <si>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</si>
  <si>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</si>
  <si>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</si>
  <si>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</si>
  <si>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</si>
  <si>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</si>
  <si>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</si>
  <si>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</si>
  <si>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</si>
  <si>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</si>
  <si>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</si>
  <si>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</si>
  <si>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</si>
  <si>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</si>
  <si>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</si>
  <si>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</si>
  <si>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</si>
  <si>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</si>
  <si>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</si>
  <si>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</si>
  <si>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</si>
  <si>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</si>
  <si>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</si>
  <si>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</si>
  <si>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</si>
  <si>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</si>
  <si>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</si>
  <si>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</si>
  <si>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</si>
  <si>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</si>
  <si>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</si>
  <si>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</si>
  <si>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</si>
  <si>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</si>
  <si>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</si>
  <si>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</si>
  <si>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</si>
  <si>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</si>
  <si>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</si>
  <si>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</si>
  <si>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</si>
  <si>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</si>
  <si>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</si>
  <si>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</si>
  <si>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</si>
  <si>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</si>
  <si>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</si>
  <si>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</si>
  <si>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</si>
  <si>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</si>
  <si>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</si>
  <si>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</si>
  <si>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</si>
  <si>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</si>
  <si>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</si>
  <si>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</si>
  <si>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</si>
  <si>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</si>
  <si>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</si>
  <si>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</si>
  <si>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</si>
  <si>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</si>
  <si>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</si>
  <si>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</si>
  <si>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</si>
  <si>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</si>
  <si>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</si>
  <si>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</si>
  <si>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</si>
  <si>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</si>
  <si>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</si>
  <si>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</si>
  <si>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</si>
  <si>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</si>
  <si>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</si>
  <si>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</si>
  <si>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</si>
  <si>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</si>
  <si>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</si>
  <si>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</si>
  <si>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</si>
  <si>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</si>
  <si>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</si>
  <si>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</si>
  <si>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</si>
  <si>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</si>
  <si>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</si>
  <si>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</si>
  <si>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</si>
  <si>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</si>
  <si>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</si>
  <si>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</si>
  <si>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</si>
  <si>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</si>
  <si>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</si>
  <si>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</si>
  <si>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</si>
  <si>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</si>
  <si>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</si>
  <si>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</si>
  <si>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</si>
  <si>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</si>
  <si>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</si>
  <si>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</si>
  <si>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</si>
  <si>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</si>
  <si>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</si>
  <si>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</si>
  <si>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</si>
  <si>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</si>
  <si>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</si>
  <si>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</si>
  <si>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</si>
  <si>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</si>
  <si>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</si>
  <si>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</si>
  <si>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</si>
  <si>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</si>
  <si>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</si>
  <si>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</si>
  <si>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</si>
  <si>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</si>
  <si>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</si>
  <si>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</si>
  <si>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</si>
  <si>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</si>
  <si>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</si>
  <si>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</si>
  <si>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</si>
  <si>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</si>
  <si>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</si>
  <si>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</si>
  <si>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</si>
  <si>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</si>
  <si>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</si>
  <si>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</si>
  <si>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</si>
  <si>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</si>
  <si>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</si>
  <si>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</si>
  <si>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</si>
  <si>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</si>
  <si>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</si>
  <si>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</si>
  <si>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</si>
  <si>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</si>
  <si>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</si>
  <si>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</si>
  <si>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</si>
  <si>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</si>
  <si>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</si>
  <si>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</si>
  <si>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</si>
  <si>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</si>
  <si>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</si>
  <si>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</si>
  <si>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</si>
  <si>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</si>
  <si>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</si>
  <si>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</si>
  <si>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</si>
  <si>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</si>
  <si>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</si>
  <si>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</si>
  <si>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</si>
  <si>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</si>
  <si>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</si>
  <si>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</si>
  <si>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</si>
  <si>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</si>
  <si>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</si>
  <si>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</si>
  <si>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</si>
  <si>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</si>
  <si>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</si>
  <si>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</si>
  <si>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</si>
  <si>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</si>
  <si>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</si>
  <si>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</si>
  <si>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</si>
  <si>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</si>
  <si>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</si>
  <si>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</si>
  <si>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</si>
  <si>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</si>
  <si>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</si>
  <si>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</si>
  <si>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</si>
  <si>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</si>
  <si>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</si>
  <si>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</si>
  <si>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</si>
  <si>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</si>
  <si>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</si>
  <si>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</si>
  <si>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</si>
  <si>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</si>
  <si>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</si>
  <si>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</si>
  <si>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</si>
  <si>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</si>
  <si>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</si>
  <si>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</si>
  <si>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</si>
  <si>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</si>
  <si>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</si>
  <si>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</si>
  <si>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</si>
  <si>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</si>
  <si>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</si>
  <si>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</si>
  <si>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</si>
  <si>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</si>
  <si>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</si>
  <si>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</si>
  <si>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</si>
  <si>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</si>
  <si>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</si>
  <si>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</si>
  <si>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</si>
  <si>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</si>
  <si>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</si>
  <si>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</si>
  <si>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</si>
  <si>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</si>
  <si>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</si>
  <si>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</si>
  <si>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</si>
  <si>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</si>
  <si>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</si>
  <si>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</si>
  <si>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</si>
  <si>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</si>
  <si>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</si>
  <si>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</si>
  <si>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</si>
  <si>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</si>
  <si>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</si>
  <si>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</si>
  <si>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</si>
  <si>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</si>
  <si>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</si>
  <si>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</si>
  <si>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</si>
  <si>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</si>
  <si>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</si>
  <si>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</si>
  <si>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</si>
  <si>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</si>
  <si>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</si>
  <si>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</si>
  <si>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</si>
  <si>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</si>
  <si>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</si>
  <si>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</si>
  <si>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</si>
  <si>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</si>
  <si>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</si>
  <si>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</si>
  <si>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</si>
  <si>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</si>
  <si>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</si>
  <si>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</si>
  <si>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</si>
  <si>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</si>
  <si>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</si>
  <si>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</si>
  <si>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</si>
  <si>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</si>
  <si>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</si>
  <si>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</si>
  <si>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</si>
  <si>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</si>
  <si>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</si>
  <si>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</si>
  <si>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</si>
  <si>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</si>
  <si>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</si>
  <si>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</si>
  <si>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</si>
  <si>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</si>
  <si>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</si>
  <si>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</si>
  <si>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</si>
  <si>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</si>
  <si>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</si>
  <si>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</si>
  <si>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</si>
  <si>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</si>
  <si>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</si>
  <si>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</si>
  <si>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</si>
  <si>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</si>
  <si>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</si>
  <si>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</si>
  <si>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</si>
  <si>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</si>
  <si>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</si>
  <si>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</si>
  <si>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</si>
  <si>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</si>
  <si>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</si>
  <si>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</si>
  <si>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</si>
  <si>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</si>
  <si>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</si>
  <si>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</si>
  <si>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</si>
  <si>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</si>
  <si>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</si>
  <si>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</si>
  <si>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</si>
  <si>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</si>
  <si>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</si>
  <si>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</si>
  <si>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</si>
  <si>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</si>
  <si>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</si>
  <si>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</si>
  <si>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</si>
  <si>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</si>
  <si>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</si>
  <si>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</si>
  <si>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</si>
  <si>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</si>
  <si>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</si>
  <si>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</si>
  <si>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</si>
  <si>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</si>
  <si>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</si>
  <si>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</si>
  <si>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</si>
  <si>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</si>
  <si>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</si>
  <si>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</si>
  <si>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</si>
  <si>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</si>
  <si>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</si>
  <si>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</si>
  <si>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</si>
  <si>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</si>
  <si>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</si>
  <si>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</si>
  <si>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</si>
  <si>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</si>
  <si>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</si>
  <si>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</si>
  <si>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</si>
  <si>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</si>
  <si>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</si>
  <si>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</si>
  <si>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</si>
  <si>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</si>
  <si>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</si>
  <si>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</si>
  <si>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</si>
  <si>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</si>
  <si>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</si>
  <si>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</si>
  <si>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</si>
  <si>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</si>
  <si>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</si>
  <si>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</si>
  <si>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</si>
  <si>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</si>
  <si>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</si>
  <si>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</si>
  <si>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</si>
  <si>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</si>
  <si>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</si>
  <si>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</si>
  <si>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</si>
  <si>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</si>
  <si>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</si>
  <si>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</si>
  <si>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</si>
  <si>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</si>
  <si>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</si>
  <si>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</si>
  <si>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</si>
  <si>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</si>
  <si>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</si>
  <si>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</si>
  <si>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</si>
  <si>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</si>
  <si>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</si>
  <si>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</si>
  <si>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</si>
  <si>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</si>
  <si>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</si>
  <si>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</si>
  <si>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</si>
  <si>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</si>
  <si>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</si>
  <si>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</si>
  <si>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</si>
  <si>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</si>
  <si>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</si>
  <si>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</si>
  <si>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</si>
  <si>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</si>
  <si>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</si>
  <si>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</si>
  <si>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</si>
  <si>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</si>
  <si>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</si>
  <si>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</si>
  <si>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</si>
  <si>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</si>
  <si>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</si>
  <si>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</si>
  <si>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</si>
  <si>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</si>
  <si>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</si>
  <si>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</si>
  <si>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</si>
  <si>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</si>
  <si>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</si>
  <si>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</si>
  <si>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</si>
  <si>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</si>
  <si>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</si>
  <si>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</si>
  <si>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</si>
  <si>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</si>
  <si>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</si>
  <si>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</si>
  <si>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</si>
  <si>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</si>
  <si>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</si>
  <si>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</si>
  <si>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</si>
  <si>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</si>
  <si>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</si>
  <si>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</si>
  <si>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</si>
  <si>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</si>
  <si>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</si>
  <si>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</si>
  <si>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</si>
  <si>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</si>
  <si>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</si>
  <si>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</si>
  <si>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</si>
  <si>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</si>
  <si>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</si>
  <si>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</si>
  <si>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</si>
  <si>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</si>
  <si>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</si>
  <si>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</si>
  <si>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</si>
  <si>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</si>
  <si>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</si>
  <si>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</si>
  <si>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</si>
  <si>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</si>
  <si>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</si>
  <si>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</si>
  <si>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</si>
  <si>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</si>
  <si>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</si>
  <si>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</si>
  <si>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</si>
  <si>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</si>
  <si>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</si>
  <si>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</si>
  <si>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</si>
  <si>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</si>
  <si>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</si>
  <si>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</si>
  <si>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</si>
  <si>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</si>
  <si>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</si>
  <si>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</si>
  <si>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</si>
  <si>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</si>
  <si>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</si>
  <si>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</si>
  <si>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</si>
  <si>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</si>
  <si>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</si>
  <si>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</si>
  <si>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</si>
  <si>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</si>
  <si>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</si>
  <si>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</si>
  <si>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</si>
  <si>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</si>
  <si>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</si>
  <si>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</si>
  <si>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</si>
  <si>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</si>
  <si>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</si>
  <si>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</si>
  <si>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</si>
  <si>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</si>
  <si>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</si>
  <si>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</si>
  <si>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</si>
  <si>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</si>
  <si>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</si>
  <si>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</si>
  <si>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</si>
  <si>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</si>
  <si>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</si>
  <si>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</si>
  <si>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</si>
  <si>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</si>
  <si>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</si>
  <si>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</si>
  <si>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</si>
  <si>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</si>
  <si>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</si>
  <si>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</si>
  <si>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</si>
  <si>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</si>
  <si>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</si>
  <si>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</si>
  <si>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</si>
  <si>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</si>
  <si>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</si>
  <si>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</si>
  <si>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</si>
  <si>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</si>
  <si>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</si>
  <si>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</si>
  <si>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</si>
  <si>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</si>
  <si>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</si>
  <si>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</si>
  <si>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</si>
  <si>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</si>
  <si>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</si>
  <si>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</si>
  <si>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</si>
  <si>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</si>
  <si>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</si>
  <si>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</si>
  <si>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</si>
  <si>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</si>
  <si>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</si>
  <si>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</si>
  <si>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</si>
  <si>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</si>
  <si>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</si>
  <si>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</si>
  <si>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</si>
  <si>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</si>
  <si>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</si>
  <si>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</si>
  <si>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</si>
  <si>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</si>
  <si>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</si>
  <si>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</si>
  <si>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</si>
  <si>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</si>
  <si>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</si>
  <si>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</si>
  <si>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</si>
  <si>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</si>
  <si>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</si>
  <si>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</si>
  <si>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</si>
  <si>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</si>
  <si>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</si>
  <si>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</si>
  <si>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</si>
  <si>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</si>
  <si>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</si>
  <si>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</si>
  <si>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</si>
  <si>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</si>
  <si>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</si>
  <si>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</si>
  <si>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</si>
  <si>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</si>
  <si>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</si>
  <si>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</si>
  <si>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</si>
  <si>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</si>
  <si>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</si>
  <si>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</si>
  <si>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</si>
  <si>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</si>
  <si>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</si>
  <si>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</si>
  <si>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</si>
  <si>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</si>
  <si>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</si>
  <si>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</si>
  <si>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</si>
  <si>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</si>
  <si>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</si>
  <si>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</si>
  <si>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</si>
  <si>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</si>
  <si>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</si>
  <si>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</si>
  <si>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</si>
  <si>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</si>
  <si>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</si>
  <si>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</si>
  <si>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</si>
  <si>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</si>
  <si>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</si>
  <si>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</si>
  <si>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</si>
  <si>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</si>
  <si>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</si>
  <si>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</si>
  <si>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</si>
  <si>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</si>
  <si>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</si>
  <si>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</si>
  <si>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</si>
  <si>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</si>
  <si>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</si>
  <si>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</si>
  <si>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</si>
  <si>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</si>
  <si>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</si>
  <si>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</si>
  <si>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</si>
  <si>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</si>
  <si>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</si>
  <si>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</si>
  <si>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</si>
  <si>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</si>
  <si>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</si>
  <si>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</si>
  <si>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</si>
  <si>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</si>
  <si>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</si>
  <si>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</si>
  <si>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</si>
  <si>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</si>
  <si>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</si>
  <si>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</si>
  <si>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</si>
  <si>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</si>
  <si>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</si>
  <si>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</si>
  <si>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</si>
  <si>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</si>
  <si>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</si>
  <si>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</si>
  <si>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</si>
  <si>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</si>
  <si>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</si>
  <si>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</si>
  <si>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</si>
  <si>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</si>
  <si>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</si>
  <si>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</si>
  <si>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</si>
  <si>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</si>
  <si>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</si>
  <si>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</si>
  <si>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</si>
  <si>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</si>
  <si>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</si>
  <si>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</si>
  <si>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</si>
  <si>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</si>
  <si>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</si>
  <si>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</si>
  <si>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</si>
  <si>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</si>
  <si>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</si>
  <si>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</si>
  <si>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</si>
  <si>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</si>
  <si>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</si>
  <si>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</si>
  <si>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</si>
  <si>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</si>
  <si>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</si>
  <si>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</si>
  <si>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</si>
  <si>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</si>
  <si>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</si>
  <si>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</si>
  <si>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</si>
  <si>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</si>
  <si>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</si>
  <si>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</si>
  <si>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</si>
  <si>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</si>
  <si>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</si>
  <si>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</si>
  <si>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</si>
  <si>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</si>
  <si>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</si>
  <si>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</si>
  <si>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</si>
  <si>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</si>
  <si>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</si>
  <si>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</si>
  <si>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</si>
  <si>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</si>
  <si>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</si>
  <si>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</si>
  <si>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</si>
  <si>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</si>
  <si>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</si>
  <si>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</si>
  <si>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</si>
  <si>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</si>
  <si>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</si>
  <si>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</si>
  <si>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</si>
  <si>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</si>
  <si>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</si>
  <si>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</si>
  <si>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</si>
  <si>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</si>
  <si>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</si>
  <si>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</si>
  <si>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</si>
  <si>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</si>
  <si>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</si>
  <si>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</si>
  <si>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</si>
  <si>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</si>
  <si>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</si>
  <si>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</si>
  <si>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</si>
  <si>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</si>
  <si>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</si>
  <si>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</si>
  <si>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</si>
  <si>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</si>
  <si>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</si>
  <si>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</si>
  <si>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</si>
  <si>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</si>
  <si>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</si>
  <si>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</si>
  <si>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</si>
  <si>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</si>
  <si>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</si>
  <si>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</si>
  <si>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</si>
  <si>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</si>
  <si>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</si>
  <si>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</si>
  <si>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</si>
  <si>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</si>
  <si>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</si>
  <si>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</si>
  <si>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</si>
  <si>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</si>
  <si>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</si>
  <si>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</si>
  <si>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</si>
  <si>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</si>
  <si>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</si>
  <si>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</si>
  <si>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</si>
  <si>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</si>
  <si>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</si>
  <si>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</si>
  <si>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</si>
  <si>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</si>
  <si>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</si>
  <si>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</si>
  <si>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</si>
  <si>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</si>
  <si>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</si>
  <si>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</si>
  <si>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</si>
  <si>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</si>
  <si>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</si>
  <si>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</si>
  <si>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</si>
  <si>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</si>
  <si>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</si>
  <si>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</si>
  <si>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</si>
  <si>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</si>
  <si>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</si>
  <si>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</si>
  <si>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</si>
  <si>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</si>
  <si>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</si>
  <si>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</si>
  <si>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</si>
  <si>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</si>
  <si>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</si>
  <si>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</si>
  <si>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</si>
  <si>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</si>
  <si>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</si>
  <si>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</si>
  <si>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</si>
  <si>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</si>
  <si>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</si>
  <si>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</si>
  <si>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</si>
  <si>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</si>
  <si>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</si>
  <si>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</si>
  <si>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</si>
  <si>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</si>
  <si>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</si>
  <si>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</si>
  <si>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</si>
  <si>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</si>
  <si>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</si>
  <si>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</si>
  <si>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</si>
  <si>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</si>
  <si>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</si>
  <si>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</si>
  <si>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</si>
  <si>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</si>
  <si>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</si>
  <si>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</si>
  <si>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</si>
  <si>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</si>
  <si>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</si>
  <si>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</si>
  <si>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</si>
  <si>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</si>
  <si>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</si>
  <si>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</si>
  <si>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</si>
  <si>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</si>
  <si>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</si>
  <si>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</si>
  <si>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</si>
  <si>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</si>
  <si>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</si>
  <si>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</si>
  <si>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</si>
  <si>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</si>
  <si>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</si>
  <si>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</si>
  <si>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</si>
  <si>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</si>
  <si>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</si>
  <si>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</si>
  <si>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</si>
  <si>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</si>
  <si>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</si>
  <si>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</si>
  <si>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</si>
  <si>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</si>
  <si>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</si>
  <si>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</si>
  <si>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</si>
  <si>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</si>
  <si>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</si>
  <si>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</si>
  <si>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</si>
  <si>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</si>
  <si>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</si>
  <si>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</si>
  <si>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</si>
  <si>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</si>
  <si>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</si>
  <si>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</si>
  <si>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</si>
  <si>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</si>
  <si>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</si>
  <si>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</si>
  <si>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</si>
  <si>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</si>
  <si>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</si>
  <si>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</si>
  <si>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</si>
  <si>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</si>
  <si>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</si>
  <si>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</si>
  <si>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</si>
  <si>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</si>
  <si>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</si>
  <si>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</si>
  <si>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</si>
  <si>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</si>
  <si>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</si>
  <si>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</si>
  <si>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</si>
  <si>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</si>
  <si>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</si>
  <si>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</si>
  <si>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</si>
  <si>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</si>
  <si>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</si>
  <si>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</si>
  <si>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</si>
  <si>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</si>
  <si>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</si>
  <si>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</si>
  <si>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</si>
  <si>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</si>
  <si>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</si>
  <si>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</si>
  <si>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</si>
  <si>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</si>
  <si>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</si>
  <si>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</si>
  <si>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</si>
  <si>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</si>
  <si>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</si>
  <si>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</si>
  <si>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</si>
  <si>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</si>
  <si>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</si>
  <si>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</si>
  <si>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</si>
  <si>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</si>
  <si>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</si>
  <si>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</si>
  <si>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</si>
  <si>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</si>
  <si>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</si>
  <si>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</si>
  <si>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</si>
  <si>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</si>
  <si>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</si>
  <si>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</si>
  <si>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</si>
  <si>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</si>
  <si>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</si>
  <si>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</si>
  <si>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</si>
  <si>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</si>
  <si>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</si>
  <si>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</si>
  <si>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</si>
  <si>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</si>
  <si>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</si>
  <si>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</si>
  <si>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</si>
  <si>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</si>
  <si>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</si>
  <si>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</si>
  <si>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</si>
  <si>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</si>
  <si>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</si>
  <si>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</si>
  <si>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</si>
  <si>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</si>
  <si>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</si>
  <si>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</si>
  <si>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</si>
  <si>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</si>
  <si>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</si>
  <si>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</si>
  <si>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</si>
  <si>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</si>
  <si>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</si>
  <si>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</si>
  <si>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</si>
  <si>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</si>
  <si>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</si>
  <si>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</si>
  <si>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</si>
  <si>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</si>
  <si>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</si>
  <si>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</si>
  <si>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</si>
  <si>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</si>
  <si>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</si>
  <si>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</si>
  <si>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</si>
  <si>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</si>
  <si>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</si>
  <si>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</si>
  <si>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</si>
  <si>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</si>
  <si>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</si>
  <si>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</si>
  <si>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</si>
  <si>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</si>
  <si>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</si>
  <si>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</si>
  <si>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</si>
  <si>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</si>
  <si>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</si>
  <si>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</si>
  <si>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</si>
  <si>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</si>
  <si>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</si>
  <si>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</si>
  <si>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</si>
  <si>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</si>
  <si>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</si>
  <si>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</si>
  <si>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</si>
  <si>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</si>
  <si>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</si>
  <si>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</si>
  <si>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</si>
  <si>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</si>
  <si>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</si>
  <si>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</si>
  <si>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</si>
  <si>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</si>
  <si>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</si>
  <si>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</si>
  <si>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</si>
  <si>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</si>
  <si>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</si>
  <si>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</si>
  <si>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</si>
  <si>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</si>
  <si>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</si>
  <si>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</si>
  <si>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</si>
  <si>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</si>
  <si>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</si>
  <si>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</si>
  <si>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</si>
  <si>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</si>
  <si>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</si>
  <si>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</si>
  <si>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</si>
  <si>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</si>
  <si>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</si>
  <si>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</si>
  <si>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</si>
  <si>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</si>
  <si>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</si>
  <si>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</si>
  <si>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</si>
  <si>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</si>
  <si>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</si>
  <si>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</si>
  <si>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</si>
  <si>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</si>
  <si>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</si>
  <si>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</si>
  <si>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</si>
  <si>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</si>
  <si>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</si>
  <si>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</si>
  <si>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</si>
  <si>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</si>
  <si>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</si>
  <si>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</si>
  <si>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</si>
  <si>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</si>
  <si>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</si>
  <si>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</si>
  <si>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</si>
  <si>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</si>
  <si>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</si>
  <si>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</si>
  <si>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</si>
  <si>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</si>
  <si>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</si>
  <si>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</si>
  <si>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</si>
  <si>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</si>
  <si>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</si>
  <si>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</si>
  <si>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</si>
  <si>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</si>
  <si>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</si>
  <si>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</si>
  <si>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</si>
  <si>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</si>
  <si>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</si>
  <si>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</si>
  <si>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</si>
  <si>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</si>
  <si>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</si>
  <si>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</si>
  <si>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</si>
  <si>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</si>
  <si>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</si>
  <si>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</si>
  <si>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</si>
  <si>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</si>
  <si>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</si>
  <si>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</si>
  <si>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</si>
  <si>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</si>
  <si>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</si>
  <si>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</si>
  <si>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</si>
  <si>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</si>
  <si>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</si>
  <si>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</si>
  <si>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</si>
  <si>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</si>
  <si>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</si>
  <si>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</si>
  <si>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</si>
  <si>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</si>
  <si>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</si>
  <si>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</si>
  <si>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</si>
  <si>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</si>
  <si>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</si>
  <si>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</si>
  <si>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</si>
  <si>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</si>
  <si>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</si>
  <si>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</si>
  <si>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</si>
  <si>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</si>
  <si>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</si>
  <si>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</si>
  <si>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</si>
  <si>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</si>
  <si>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</si>
  <si>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</si>
  <si>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</si>
  <si>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</si>
  <si>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</si>
  <si>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</si>
  <si>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</si>
  <si>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</si>
  <si>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</si>
  <si>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</si>
  <si>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</si>
  <si>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</si>
  <si>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</si>
  <si>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</si>
  <si>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</si>
  <si>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</si>
  <si>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</si>
  <si>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</si>
  <si>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</si>
  <si>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</si>
  <si>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</si>
  <si>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</si>
  <si>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</si>
  <si>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</si>
  <si>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</si>
  <si>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</si>
  <si>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</si>
  <si>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</si>
  <si>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</si>
  <si>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</si>
  <si>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</si>
  <si>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</si>
  <si>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</si>
  <si>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</si>
  <si>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</si>
  <si>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</si>
  <si>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</si>
  <si>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</si>
  <si>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</si>
  <si>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</si>
  <si>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</si>
  <si>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</si>
  <si>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</si>
  <si>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</si>
  <si>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</si>
  <si>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</si>
  <si>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</si>
  <si>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</si>
  <si>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</si>
  <si>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</si>
  <si>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</si>
  <si>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</si>
  <si>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</si>
  <si>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</si>
  <si>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</si>
  <si>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</si>
  <si>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</si>
  <si>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</si>
  <si>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</si>
  <si>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</si>
  <si>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</si>
  <si>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</si>
  <si>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</si>
  <si>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</si>
  <si>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</si>
  <si>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</si>
  <si>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</si>
  <si>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</si>
  <si>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</si>
  <si>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</si>
  <si>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</si>
  <si>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</si>
  <si>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</si>
  <si>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</si>
  <si>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</si>
  <si>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</si>
  <si>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</si>
  <si>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</si>
  <si>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</si>
  <si>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</si>
  <si>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</si>
  <si>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</si>
  <si>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</si>
  <si>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</si>
  <si>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</si>
  <si>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</si>
  <si>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</si>
  <si>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</si>
  <si>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</si>
  <si>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</si>
  <si>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</si>
  <si>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</si>
  <si>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</si>
  <si>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</si>
  <si>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</si>
  <si>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</si>
  <si>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</si>
  <si>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</si>
  <si>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</si>
  <si>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</si>
  <si>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</si>
  <si>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</si>
  <si>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</si>
  <si>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</si>
  <si>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</si>
  <si>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</si>
  <si>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</si>
  <si>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</si>
  <si>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</si>
  <si>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</si>
  <si>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</si>
  <si>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</si>
  <si>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</si>
  <si>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</si>
  <si>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</si>
  <si>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</si>
  <si>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</si>
  <si>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</si>
  <si>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</si>
  <si>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</si>
  <si>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</si>
  <si>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</si>
  <si>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</si>
  <si>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</si>
  <si>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</si>
  <si>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</si>
  <si>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</si>
  <si>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</si>
  <si>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</si>
  <si>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</si>
  <si>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</si>
  <si>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</si>
  <si>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</si>
  <si>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</si>
  <si>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</si>
  <si>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</si>
  <si>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</si>
  <si>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</si>
  <si>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</si>
  <si>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</si>
  <si>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</si>
  <si>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</si>
  <si>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</si>
  <si>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</si>
  <si>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</si>
  <si>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</si>
  <si>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</si>
  <si>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</si>
  <si>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</si>
  <si>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</si>
  <si>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</si>
  <si>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</si>
  <si>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</si>
  <si>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</si>
  <si>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</si>
  <si>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</si>
  <si>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</si>
  <si>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</si>
  <si>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</si>
  <si>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</si>
  <si>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</si>
  <si>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</si>
  <si>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</si>
  <si>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</si>
  <si>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</si>
  <si>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</si>
  <si>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</si>
  <si>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</si>
  <si>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</si>
  <si>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</si>
  <si>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</si>
  <si>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</si>
  <si>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</si>
  <si>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</si>
  <si>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</si>
  <si>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</si>
  <si>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</si>
  <si>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</si>
  <si>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</si>
  <si>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</si>
  <si>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</si>
  <si>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</si>
  <si>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</si>
  <si>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</si>
  <si>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</si>
  <si>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</si>
  <si>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</si>
  <si>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</si>
  <si>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</si>
  <si>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</si>
  <si>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</si>
  <si>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</si>
  <si>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</si>
  <si>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</si>
  <si>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</si>
  <si>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</si>
  <si>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</si>
  <si>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</si>
  <si>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</si>
  <si>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</si>
  <si>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</si>
  <si>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</si>
  <si>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</si>
  <si>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</si>
  <si>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</si>
  <si>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</si>
  <si>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</si>
  <si>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</si>
  <si>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</si>
  <si>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</si>
  <si>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</si>
  <si>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</si>
  <si>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</si>
  <si>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</si>
  <si>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</si>
  <si>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</si>
  <si>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</si>
  <si>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</si>
  <si>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</si>
  <si>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</si>
  <si>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</si>
  <si>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</si>
  <si>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</si>
  <si>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</si>
  <si>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</si>
  <si>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</si>
  <si>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</si>
  <si>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</si>
  <si>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</si>
  <si>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</si>
  <si>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</si>
  <si>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</si>
  <si>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</si>
  <si>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</si>
  <si>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</si>
  <si>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</si>
  <si>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</si>
  <si>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</si>
  <si>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</si>
  <si>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</si>
  <si>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</si>
  <si>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</si>
  <si>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</si>
  <si>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</si>
  <si>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</si>
  <si>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</si>
  <si>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</si>
  <si>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</si>
  <si>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</si>
  <si>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</si>
  <si>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</si>
  <si>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</si>
  <si>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</si>
  <si>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</si>
  <si>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</si>
  <si>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</si>
  <si>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</si>
  <si>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</si>
  <si>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</si>
  <si>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</si>
  <si>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</si>
  <si>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</si>
  <si>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</si>
  <si>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</si>
  <si>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</si>
  <si>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</si>
  <si>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</si>
  <si>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</si>
  <si>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</si>
  <si>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</si>
  <si>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</si>
  <si>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</si>
  <si>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</si>
  <si>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</si>
  <si>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</si>
  <si>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</si>
  <si>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</si>
  <si>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</si>
  <si>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</si>
  <si>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</si>
  <si>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</si>
  <si>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</si>
  <si>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</si>
  <si>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</si>
  <si>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</si>
  <si>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</si>
  <si>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</si>
  <si>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</si>
  <si>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</si>
  <si>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</si>
  <si>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</si>
  <si>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</si>
  <si>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</si>
  <si>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</si>
  <si>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</si>
  <si>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</si>
  <si>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</si>
  <si>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</si>
  <si>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</si>
  <si>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</si>
  <si>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</si>
  <si>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</si>
  <si>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</si>
  <si>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</si>
  <si>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</si>
  <si>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</si>
  <si>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</si>
  <si>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</si>
  <si>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</si>
  <si>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</si>
  <si>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</si>
  <si>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</si>
  <si>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</si>
  <si>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</si>
  <si>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</si>
  <si>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</si>
  <si>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</si>
  <si>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</si>
  <si>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</si>
  <si>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</si>
  <si>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</si>
  <si>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</si>
  <si>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</si>
  <si>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</si>
  <si>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</si>
  <si>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</si>
  <si>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</si>
  <si>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</si>
  <si>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</si>
  <si>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</si>
  <si>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</si>
  <si>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</si>
  <si>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</si>
  <si>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</si>
  <si>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</si>
  <si>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</si>
  <si>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</si>
  <si>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</si>
  <si>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</si>
  <si>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</si>
  <si>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</si>
  <si>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</si>
  <si>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</si>
  <si>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</si>
  <si>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</si>
  <si>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</si>
  <si>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</si>
  <si>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</si>
  <si>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</si>
  <si>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</si>
  <si>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</si>
  <si>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</si>
  <si>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</si>
  <si>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</si>
  <si>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</si>
  <si>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</si>
  <si>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</si>
  <si>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</si>
  <si>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</si>
  <si>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</si>
  <si>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</si>
  <si>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</si>
  <si>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</si>
  <si>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</si>
  <si>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</si>
  <si>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</si>
  <si>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</si>
  <si>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</si>
  <si>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</si>
  <si>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</si>
  <si>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</si>
  <si>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</si>
  <si>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</si>
  <si>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</si>
  <si>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</si>
  <si>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</si>
  <si>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</si>
  <si>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</si>
  <si>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</si>
  <si>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</si>
  <si>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</si>
  <si>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</si>
  <si>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</si>
  <si>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</si>
  <si>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</si>
  <si>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</si>
  <si>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</si>
  <si>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</si>
  <si>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</si>
  <si>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</si>
  <si>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</si>
  <si>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</si>
  <si>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</si>
  <si>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</si>
  <si>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</si>
  <si>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</si>
  <si>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</si>
  <si>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</si>
  <si>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</si>
  <si>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</si>
  <si>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</si>
  <si>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</si>
  <si>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</si>
  <si>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</si>
  <si>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</si>
  <si>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</si>
  <si>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</si>
  <si>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</si>
  <si>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</si>
  <si>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</si>
  <si>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</si>
  <si>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</si>
  <si>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</si>
  <si>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</si>
  <si>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</si>
  <si>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</si>
  <si>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</si>
  <si>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</si>
  <si>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</si>
  <si>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</si>
  <si>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</si>
  <si>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</si>
  <si>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</si>
  <si>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</si>
  <si>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</si>
  <si>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</si>
  <si>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</si>
  <si>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</si>
  <si>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</si>
  <si>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</si>
  <si>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</si>
  <si>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</si>
  <si>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</si>
  <si>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</si>
  <si>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</si>
  <si>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</si>
  <si>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</si>
  <si>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</si>
  <si>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</si>
  <si>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</si>
  <si>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</si>
  <si>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</si>
  <si>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</si>
  <si>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</si>
  <si>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</si>
  <si>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</si>
  <si>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</si>
  <si>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</si>
  <si>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</si>
  <si>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</si>
  <si>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</si>
  <si>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</si>
  <si>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</si>
  <si>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</si>
  <si>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</si>
  <si>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</si>
  <si>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</si>
  <si>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</si>
  <si>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</si>
  <si>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</si>
  <si>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</si>
  <si>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</si>
  <si>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</si>
  <si>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</si>
  <si>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</si>
  <si>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</si>
  <si>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</si>
  <si>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</si>
  <si>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</si>
  <si>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</si>
  <si>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</si>
  <si>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</si>
  <si>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</si>
  <si>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</si>
  <si>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</si>
  <si>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</si>
  <si>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</si>
  <si>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</si>
  <si>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</si>
  <si>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</si>
  <si>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</si>
  <si>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</si>
  <si>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</si>
  <si>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</si>
  <si>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</si>
  <si>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</si>
  <si>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</si>
  <si>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</si>
  <si>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</si>
  <si>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</si>
  <si>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</si>
  <si>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</si>
  <si>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</si>
  <si>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</si>
  <si>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</si>
  <si>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</si>
  <si>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</si>
  <si>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</si>
  <si>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</si>
  <si>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</si>
  <si>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</si>
  <si>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</si>
  <si>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</si>
  <si>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</si>
  <si>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</si>
  <si>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</si>
  <si>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</si>
  <si>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</si>
  <si>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</si>
  <si>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</si>
  <si>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</si>
  <si>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</si>
  <si>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</si>
  <si>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</si>
  <si>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</si>
  <si>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</si>
  <si>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</si>
  <si>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</si>
  <si>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</si>
  <si>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</si>
  <si>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</si>
  <si>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</si>
  <si>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</si>
  <si>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</si>
  <si>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</si>
  <si>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</si>
  <si>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</si>
  <si>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</si>
  <si>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</si>
  <si>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</si>
  <si>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</si>
  <si>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</si>
  <si>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</si>
  <si>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</si>
  <si>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</si>
  <si>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</si>
  <si>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</si>
  <si>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</si>
  <si>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</si>
  <si>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</si>
  <si>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</si>
  <si>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</si>
  <si>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</si>
  <si>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</si>
  <si>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</si>
  <si>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</si>
  <si>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</si>
  <si>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</si>
  <si>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</si>
  <si>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</si>
  <si>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</si>
  <si>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</si>
  <si>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</si>
  <si>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</si>
  <si>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</si>
  <si>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</si>
  <si>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</si>
  <si>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</si>
  <si>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</si>
  <si>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</si>
  <si>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</si>
  <si>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</si>
  <si>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</si>
  <si>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</si>
  <si>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</si>
  <si>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</si>
  <si>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</si>
  <si>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</si>
  <si>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</si>
  <si>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</si>
  <si>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</si>
  <si>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</si>
  <si>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</si>
  <si>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</si>
  <si>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</si>
  <si>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</si>
  <si>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</si>
  <si>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</si>
  <si>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</si>
  <si>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</si>
  <si>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</si>
  <si>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</si>
  <si>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</si>
  <si>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</si>
  <si>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</si>
  <si>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</si>
  <si>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</si>
  <si>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</si>
  <si>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</si>
  <si>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</si>
  <si>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</si>
  <si>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</si>
  <si>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</si>
  <si>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</si>
  <si>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</si>
  <si>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</si>
  <si>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</si>
  <si>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</si>
  <si>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</si>
  <si>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</si>
  <si>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</si>
  <si>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</si>
  <si>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</si>
  <si>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</si>
  <si>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</si>
  <si>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</si>
  <si>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</si>
  <si>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</si>
  <si>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</si>
  <si>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</si>
  <si>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</si>
  <si>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</si>
  <si>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</si>
  <si>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</si>
  <si>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</si>
  <si>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</si>
  <si>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</si>
  <si>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</si>
  <si>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</si>
  <si>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</si>
  <si>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</si>
  <si>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</si>
  <si>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</si>
  <si>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</si>
  <si>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</si>
  <si>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</si>
  <si>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</si>
  <si>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</si>
  <si>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</si>
  <si>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</si>
  <si>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</si>
  <si>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</si>
  <si>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</si>
  <si>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</si>
  <si>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</si>
  <si>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</si>
  <si>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</si>
  <si>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</si>
  <si>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</si>
  <si>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</si>
  <si>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</si>
  <si>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</si>
  <si>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</si>
  <si>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</si>
  <si>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</si>
  <si>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</si>
  <si>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</si>
  <si>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</si>
  <si>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</si>
  <si>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</si>
  <si>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</si>
  <si>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</si>
  <si>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</si>
  <si>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</si>
  <si>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</si>
  <si>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</si>
  <si>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</si>
  <si>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</si>
  <si>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</si>
  <si>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</si>
  <si>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</si>
  <si>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</si>
  <si>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</si>
  <si>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</si>
  <si>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</si>
  <si>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</si>
  <si>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</si>
  <si>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</si>
  <si>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</si>
  <si>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</si>
  <si>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</si>
  <si>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</si>
  <si>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</si>
  <si>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</si>
  <si>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</si>
  <si>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</si>
  <si>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</si>
  <si>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</si>
  <si>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</si>
  <si>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</si>
  <si>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</si>
  <si>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</si>
  <si>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</si>
  <si>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</si>
  <si>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</si>
  <si>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</si>
  <si>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</si>
  <si>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</si>
  <si>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</si>
  <si>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</si>
  <si>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</si>
  <si>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</si>
  <si>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</si>
  <si>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</si>
  <si>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</si>
  <si>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</si>
  <si>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</si>
  <si>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</si>
  <si>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</si>
  <si>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</si>
  <si>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</si>
  <si>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</si>
  <si>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</si>
  <si>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</si>
  <si>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</si>
  <si>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</si>
  <si>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</si>
  <si>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</si>
  <si>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</si>
  <si>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</si>
  <si>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</si>
  <si>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</si>
  <si>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</si>
  <si>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</si>
  <si>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</si>
  <si>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</si>
  <si>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</si>
  <si>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</si>
  <si>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</si>
  <si>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</si>
  <si>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</si>
  <si>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</si>
  <si>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</si>
  <si>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</si>
  <si>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</si>
  <si>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</si>
  <si>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</si>
  <si>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</si>
  <si>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</si>
  <si>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</si>
  <si>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</si>
  <si>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</si>
  <si>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</si>
  <si>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</si>
  <si>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</si>
  <si>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</si>
  <si>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</si>
  <si>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</si>
  <si>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</si>
  <si>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</si>
  <si>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</si>
  <si>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</si>
  <si>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</si>
  <si>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</si>
  <si>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</si>
  <si>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</si>
  <si>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</si>
  <si>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</si>
  <si>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</si>
  <si>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</si>
  <si>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</si>
  <si>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</si>
  <si>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</si>
  <si>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</si>
  <si>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</si>
  <si>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</si>
  <si>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</si>
  <si>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</si>
  <si>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</si>
  <si>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</si>
  <si>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</si>
  <si>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</si>
  <si>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</si>
  <si>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</si>
  <si>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</si>
  <si>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</si>
  <si>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</si>
  <si>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</si>
  <si>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</si>
  <si>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</si>
  <si>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</si>
  <si>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</si>
  <si>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</si>
  <si>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</si>
  <si>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</si>
  <si>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</si>
  <si>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</si>
  <si>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</si>
  <si>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</si>
  <si>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</si>
  <si>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</si>
  <si>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</si>
  <si>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</si>
  <si>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</si>
  <si>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</si>
  <si>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</si>
  <si>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</si>
  <si>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</si>
  <si>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</si>
  <si>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</si>
  <si>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</si>
  <si>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</si>
  <si>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</si>
  <si>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</si>
  <si>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</si>
  <si>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</si>
  <si>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</si>
  <si>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</si>
  <si>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</si>
  <si>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</si>
  <si>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</si>
  <si>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</si>
  <si>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</si>
  <si>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</si>
  <si>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</si>
  <si>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</si>
  <si>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</si>
  <si>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</si>
  <si>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</si>
  <si>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</si>
  <si>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</si>
  <si>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</si>
  <si>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</si>
  <si>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</si>
  <si>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</si>
  <si>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</si>
  <si>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</si>
  <si>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</si>
  <si>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</si>
  <si>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</si>
  <si>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</si>
  <si>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</si>
  <si>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</si>
  <si>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</si>
  <si>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</si>
  <si>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</si>
  <si>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</si>
  <si>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</si>
  <si>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</si>
  <si>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</si>
  <si>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</si>
  <si>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</si>
  <si>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</si>
  <si>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</si>
  <si>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</si>
  <si>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</si>
  <si>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</si>
  <si>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</si>
  <si>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</si>
  <si>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</si>
  <si>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</si>
  <si>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</si>
  <si>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</si>
  <si>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</si>
  <si>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</si>
  <si>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</si>
  <si>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</si>
  <si>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</si>
  <si>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</si>
  <si>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</si>
  <si>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</si>
  <si>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</si>
  <si>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</si>
  <si>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</si>
  <si>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</si>
  <si>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</si>
  <si>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</si>
  <si>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</si>
  <si>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</si>
  <si>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</si>
  <si>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</si>
  <si>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</si>
  <si>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</si>
  <si>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</si>
  <si>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</si>
  <si>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</si>
  <si>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</si>
  <si>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</si>
  <si>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</si>
  <si>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</si>
  <si>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</si>
  <si>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</si>
  <si>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</si>
  <si>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</si>
  <si>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</si>
  <si>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</si>
  <si>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</si>
  <si>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</si>
  <si>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</si>
  <si>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</si>
  <si>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</si>
  <si>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</si>
  <si>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</si>
  <si>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</si>
  <si>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</si>
  <si>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</si>
  <si>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</si>
  <si>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</si>
  <si>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</si>
  <si>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</si>
  <si>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</si>
  <si>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</si>
  <si>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</si>
  <si>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</si>
  <si>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</si>
  <si>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</si>
  <si>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</si>
  <si>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</si>
  <si>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</si>
  <si>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</si>
  <si>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</si>
  <si>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</si>
  <si>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</si>
  <si>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</si>
  <si>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</si>
  <si>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</si>
  <si>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</si>
  <si>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</si>
  <si>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</si>
  <si>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</si>
  <si>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</si>
  <si>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</si>
  <si>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</si>
  <si>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</si>
  <si>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</si>
  <si>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</si>
  <si>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</si>
  <si>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</si>
  <si>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</si>
  <si>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</si>
  <si>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</si>
  <si>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</si>
  <si>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</si>
  <si>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</si>
  <si>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</si>
  <si>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</si>
  <si>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</si>
  <si>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</si>
  <si>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</si>
  <si>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</si>
  <si>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</si>
  <si>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</si>
  <si>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</si>
  <si>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</si>
  <si>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</si>
  <si>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</si>
  <si>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</si>
  <si>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</si>
  <si>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</si>
  <si>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</si>
  <si>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</si>
  <si>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</si>
  <si>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</si>
  <si>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</si>
  <si>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</si>
  <si>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</si>
  <si>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</si>
  <si>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</si>
  <si>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</si>
  <si>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</si>
  <si>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</si>
  <si>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</si>
  <si>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</si>
  <si>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</si>
  <si>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</si>
  <si>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</si>
  <si>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</si>
  <si>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</si>
  <si>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</si>
  <si>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</si>
  <si>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</si>
  <si>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</si>
  <si>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</si>
  <si>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</si>
  <si>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</si>
  <si>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</si>
  <si>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</si>
  <si>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</si>
  <si>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</si>
  <si>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</si>
  <si>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</si>
  <si>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</si>
  <si>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</si>
  <si>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</si>
  <si>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</si>
  <si>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</si>
  <si>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</si>
  <si>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</si>
  <si>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</si>
  <si>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</si>
  <si>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</si>
  <si>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</si>
  <si>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</si>
  <si>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</si>
  <si>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</si>
  <si>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</si>
  <si>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</si>
  <si>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</si>
  <si>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</si>
  <si>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</si>
  <si>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</si>
  <si>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</si>
  <si>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</si>
  <si>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</si>
  <si>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</si>
  <si>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</si>
  <si>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</si>
  <si>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</si>
  <si>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</si>
  <si>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</si>
  <si>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</si>
  <si>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</si>
  <si>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</si>
  <si>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</si>
  <si>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</si>
  <si>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</si>
  <si>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</si>
  <si>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</si>
  <si>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</si>
  <si>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</si>
  <si>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</si>
  <si>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</si>
  <si>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</si>
  <si>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</si>
  <si>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</si>
  <si>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</si>
  <si>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</si>
  <si>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</si>
  <si>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</si>
  <si>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</si>
  <si>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</si>
  <si>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</si>
  <si>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</si>
  <si>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</si>
  <si>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</si>
  <si>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</si>
  <si>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</si>
  <si>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</si>
  <si>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</si>
  <si>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</si>
  <si>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</si>
  <si>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</si>
  <si>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</si>
  <si>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</si>
  <si>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</si>
  <si>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</si>
  <si>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</si>
  <si>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</si>
  <si>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</si>
  <si>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</si>
  <si>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</si>
  <si>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</si>
  <si>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</si>
  <si>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</si>
  <si>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</si>
  <si>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</si>
  <si>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</si>
  <si>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</si>
  <si>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</si>
  <si>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</si>
  <si>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</si>
  <si>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</si>
  <si>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</si>
  <si>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</si>
  <si>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</si>
  <si>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</si>
  <si>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</si>
  <si>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</si>
  <si>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</si>
  <si>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</si>
  <si>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</si>
  <si>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</si>
  <si>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</si>
  <si>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</si>
  <si>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</si>
  <si>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</si>
  <si>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</si>
  <si>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</si>
  <si>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</si>
  <si>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</si>
  <si>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</si>
  <si>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</si>
  <si>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</si>
  <si>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</si>
  <si>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</si>
  <si>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</si>
  <si>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</si>
  <si>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</si>
  <si>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</si>
  <si>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</si>
  <si>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</si>
  <si>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</si>
  <si>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</si>
  <si>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</si>
  <si>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</si>
  <si>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</si>
  <si>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</si>
  <si>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</si>
  <si>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</si>
  <si>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</si>
  <si>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</si>
  <si>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</si>
  <si>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</si>
  <si>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</si>
  <si>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</si>
  <si>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</si>
  <si>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</si>
  <si>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</si>
  <si>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</si>
  <si>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</si>
  <si>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</si>
  <si>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</si>
  <si>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</si>
  <si>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</si>
  <si>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</si>
  <si>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</si>
  <si>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</si>
  <si>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</si>
  <si>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</si>
  <si>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</si>
  <si>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</si>
  <si>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</si>
  <si>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</si>
  <si>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</si>
  <si>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</si>
  <si>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</si>
  <si>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</si>
  <si>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</si>
  <si>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</si>
  <si>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</si>
  <si>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</si>
  <si>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</si>
  <si>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</si>
  <si>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</si>
  <si>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</si>
  <si>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</si>
  <si>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</si>
  <si>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</si>
  <si>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</si>
  <si>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</si>
  <si>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</si>
  <si>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</si>
  <si>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</si>
  <si>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</si>
  <si>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</si>
  <si>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</si>
  <si>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</si>
  <si>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</si>
  <si>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</si>
  <si>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</si>
  <si>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</si>
  <si>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</si>
  <si>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</si>
  <si>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</si>
  <si>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</si>
  <si>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</si>
  <si>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</si>
  <si>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</si>
  <si>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</si>
  <si>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</si>
  <si>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</si>
  <si>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</si>
  <si>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</si>
  <si>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</si>
  <si>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</si>
  <si>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</si>
  <si>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</si>
  <si>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</si>
  <si>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</si>
  <si>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</si>
  <si>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</si>
  <si>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</si>
  <si>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</si>
  <si>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</si>
  <si>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</si>
  <si>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</si>
  <si>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</si>
  <si>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</si>
  <si>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</si>
  <si>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</si>
  <si>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</si>
  <si>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</si>
  <si>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</si>
  <si>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</si>
  <si>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</si>
  <si>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</si>
  <si>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</si>
  <si>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</si>
  <si>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</si>
  <si>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</si>
  <si>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</si>
  <si>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</si>
  <si>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</si>
  <si>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</si>
  <si>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</si>
  <si>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</si>
  <si>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</si>
  <si>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</si>
  <si>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</si>
  <si>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</si>
  <si>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</si>
  <si>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</si>
  <si>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</si>
  <si>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</si>
  <si>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</si>
  <si>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</si>
  <si>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</si>
  <si>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</si>
  <si>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</si>
  <si>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</si>
  <si>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</si>
  <si>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</si>
  <si>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</si>
  <si>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</si>
  <si>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</si>
  <si>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</si>
  <si>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</si>
  <si>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</si>
  <si>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</si>
  <si>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</si>
  <si>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</si>
  <si>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</si>
  <si>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</si>
  <si>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</si>
  <si>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</si>
  <si>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</si>
  <si>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</si>
  <si>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</si>
  <si>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</si>
  <si>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</si>
  <si>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</si>
  <si>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</si>
  <si>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</si>
  <si>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</si>
  <si>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</si>
  <si>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</si>
  <si>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</si>
  <si>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</si>
  <si>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</si>
  <si>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</si>
  <si>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</si>
  <si>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</si>
  <si>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</si>
  <si>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</si>
  <si>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</si>
  <si>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</si>
  <si>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</si>
  <si>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</si>
  <si>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</si>
  <si>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</si>
  <si>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</si>
  <si>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</si>
  <si>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</si>
  <si>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</si>
  <si>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</si>
  <si>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</si>
  <si>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</si>
  <si>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</si>
  <si>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</si>
  <si>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</si>
  <si>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</si>
  <si>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</si>
  <si>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</si>
  <si>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</si>
  <si>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</si>
  <si>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</si>
  <si>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</si>
  <si>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</si>
  <si>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</si>
  <si>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</si>
  <si>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</si>
  <si>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</si>
  <si>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</si>
  <si>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</si>
  <si>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</si>
  <si>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</si>
  <si>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</si>
  <si>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</si>
  <si>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</si>
  <si>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</si>
  <si>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</si>
  <si>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</si>
  <si>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</si>
  <si>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</si>
  <si>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</si>
  <si>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</si>
  <si>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</si>
  <si>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</si>
  <si>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</si>
  <si>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</si>
  <si>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</si>
  <si>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</si>
  <si>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</si>
  <si>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</si>
  <si>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</si>
  <si>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</si>
  <si>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</si>
  <si>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</si>
  <si>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</si>
  <si>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</si>
  <si>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</si>
  <si>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</si>
  <si>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</si>
  <si>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</si>
  <si>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</si>
  <si>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</si>
  <si>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</si>
  <si>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</si>
  <si>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</si>
  <si>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</si>
  <si>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</si>
  <si>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</si>
  <si>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</si>
  <si>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</si>
  <si>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</si>
  <si>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</si>
  <si>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</si>
  <si>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</si>
  <si>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</si>
  <si>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</si>
  <si>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</si>
  <si>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</si>
  <si>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</si>
  <si>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</si>
  <si>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</si>
  <si>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</si>
  <si>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</si>
  <si>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</si>
  <si>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</si>
  <si>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</si>
  <si>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</si>
  <si>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</si>
  <si>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</si>
  <si>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</si>
  <si>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</si>
  <si>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</si>
  <si>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</si>
  <si>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</si>
  <si>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</si>
  <si>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</si>
  <si>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</si>
  <si>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</si>
  <si>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</si>
  <si>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</si>
  <si>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</si>
  <si>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</si>
  <si>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</si>
  <si>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</si>
  <si>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</si>
  <si>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</si>
  <si>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</si>
  <si>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</si>
  <si>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</si>
  <si>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</si>
  <si>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</si>
  <si>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</si>
  <si>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</si>
  <si>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</si>
  <si>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</si>
  <si>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</si>
  <si>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</si>
  <si>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</si>
  <si>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</si>
  <si>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</si>
  <si>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</si>
  <si>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</si>
  <si>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</si>
  <si>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</si>
  <si>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</si>
  <si>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</si>
  <si>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</si>
  <si>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</si>
  <si>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</si>
  <si>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</si>
  <si>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</si>
  <si>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</si>
  <si>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</si>
  <si>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</si>
  <si>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</si>
  <si>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</si>
  <si>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</si>
  <si>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</si>
  <si>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</si>
  <si>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</si>
  <si>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</si>
  <si>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</si>
  <si>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</si>
  <si>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</si>
  <si>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</si>
  <si>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</si>
  <si>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</si>
  <si>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</si>
  <si>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</si>
  <si>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</si>
  <si>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</si>
  <si>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</si>
  <si>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</si>
  <si>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</si>
  <si>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</si>
  <si>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</si>
  <si>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</si>
  <si>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</si>
  <si>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</si>
  <si>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</si>
  <si>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</si>
  <si>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</si>
  <si>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</si>
  <si>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</si>
  <si>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</si>
  <si>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</si>
  <si>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</si>
  <si>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</si>
  <si>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</si>
  <si>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</si>
  <si>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</si>
  <si>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</si>
  <si>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</si>
  <si>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</si>
  <si>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</si>
  <si>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</si>
  <si>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</si>
  <si>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</si>
  <si>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</si>
  <si>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</si>
  <si>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</si>
  <si>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</si>
  <si>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</si>
  <si>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</si>
  <si>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</si>
  <si>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</si>
  <si>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</si>
  <si>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</si>
  <si>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</si>
  <si>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</si>
  <si>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</si>
  <si>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</si>
  <si>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</si>
  <si>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</si>
  <si>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</si>
  <si>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</si>
  <si>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</si>
  <si>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</si>
  <si>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</si>
  <si>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</si>
  <si>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</si>
  <si>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</si>
  <si>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</si>
  <si>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</si>
  <si>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</si>
  <si>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</si>
  <si>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</si>
  <si>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</si>
  <si>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</si>
  <si>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</si>
  <si>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</si>
  <si>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</si>
  <si>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</si>
  <si>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</si>
  <si>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</si>
  <si>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</si>
  <si>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</si>
  <si>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</si>
  <si>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</si>
  <si>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</si>
  <si>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</si>
  <si>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</si>
  <si>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</si>
  <si>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</si>
  <si>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</si>
  <si>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</si>
  <si>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</si>
  <si>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</si>
  <si>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</si>
  <si>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</si>
  <si>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</si>
  <si>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</si>
  <si>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</si>
  <si>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</si>
  <si>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</si>
  <si>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</si>
  <si>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</si>
  <si>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</si>
  <si>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</si>
  <si>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</si>
  <si>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</si>
  <si>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</si>
  <si>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</si>
  <si>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</si>
  <si>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</si>
  <si>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</si>
  <si>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</si>
  <si>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</si>
  <si>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</si>
  <si>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</si>
  <si>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</si>
  <si>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</si>
  <si>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</si>
  <si>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</si>
  <si>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</si>
  <si>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</si>
  <si>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</si>
  <si>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</si>
  <si>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</si>
  <si>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</si>
  <si>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</si>
  <si>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</si>
  <si>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</si>
  <si>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</si>
  <si>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</si>
  <si>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</si>
  <si>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</si>
  <si>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</si>
  <si>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</si>
  <si>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</si>
  <si>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</si>
  <si>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</si>
  <si>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</si>
  <si>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</si>
  <si>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</si>
  <si>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</si>
  <si>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</si>
  <si>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</si>
  <si>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</si>
  <si>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</si>
  <si>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</si>
  <si>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</si>
  <si>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</si>
  <si>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</si>
  <si>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</si>
  <si>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</si>
  <si>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</si>
  <si>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</si>
  <si>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</si>
  <si>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</si>
  <si>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</si>
  <si>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</si>
  <si>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</si>
  <si>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</si>
  <si>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</si>
  <si>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</si>
  <si>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</si>
  <si>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</si>
  <si>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</si>
  <si>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</si>
  <si>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</si>
  <si>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</si>
  <si>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</si>
  <si>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</si>
  <si>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</si>
  <si>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</si>
  <si>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</si>
  <si>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</si>
  <si>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</si>
  <si>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</si>
  <si>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</si>
  <si>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</si>
  <si>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</si>
  <si>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</si>
  <si>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</si>
  <si>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</si>
  <si>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</si>
  <si>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</si>
  <si>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</si>
  <si>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</si>
  <si>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</si>
  <si>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</si>
  <si>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</si>
  <si>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</si>
  <si>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</si>
  <si>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</si>
  <si>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</si>
  <si>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</si>
  <si>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</si>
  <si>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</si>
  <si>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</si>
  <si>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</si>
  <si>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</si>
  <si>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</si>
  <si>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</si>
  <si>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</si>
  <si>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</si>
  <si>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</si>
  <si>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</si>
  <si>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</si>
  <si>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</si>
  <si>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</si>
  <si>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</si>
  <si>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</si>
  <si>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</si>
  <si>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</si>
  <si>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</si>
  <si>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</si>
  <si>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</si>
  <si>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</si>
  <si>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</si>
  <si>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</si>
  <si>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</si>
  <si>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</si>
  <si>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</si>
  <si>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</si>
  <si>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</si>
  <si>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</si>
  <si>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</si>
  <si>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</si>
  <si>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</si>
  <si>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</si>
  <si>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</si>
  <si>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</si>
  <si>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</si>
  <si>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</si>
  <si>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</si>
  <si>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</si>
  <si>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</si>
  <si>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</si>
  <si>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</si>
  <si>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</si>
  <si>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</si>
  <si>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</si>
  <si>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</si>
  <si>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</si>
  <si>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</si>
  <si>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</si>
  <si>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</si>
  <si>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</si>
  <si>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</si>
  <si>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</si>
  <si>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</si>
  <si>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</si>
  <si>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</si>
  <si>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</si>
  <si>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</si>
  <si>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</si>
  <si>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</si>
  <si>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</si>
  <si>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</si>
  <si>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</si>
  <si>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</si>
  <si>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</si>
  <si>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</si>
  <si>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</si>
  <si>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</si>
  <si>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</si>
  <si>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</si>
  <si>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</si>
  <si>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</si>
  <si>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</si>
  <si>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</si>
  <si>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</si>
  <si>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</si>
  <si>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</si>
  <si>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</si>
  <si>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</si>
  <si>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</si>
  <si>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</si>
  <si>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</si>
  <si>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</si>
  <si>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</si>
  <si>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</si>
  <si>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</si>
  <si>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</si>
  <si>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</si>
  <si>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</si>
  <si>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</si>
  <si>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</si>
  <si>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</si>
  <si>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</si>
  <si>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</si>
  <si>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</si>
  <si>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</si>
  <si>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</si>
  <si>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</si>
  <si>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</si>
  <si>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</si>
  <si>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</si>
  <si>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</si>
  <si>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</si>
  <si>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</si>
  <si>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</si>
  <si>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</si>
  <si>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</si>
  <si>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</si>
  <si>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</si>
  <si>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</si>
  <si>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</si>
  <si>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</si>
  <si>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</si>
  <si>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</si>
  <si>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</si>
  <si>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</si>
  <si>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</si>
  <si>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</si>
  <si>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</si>
  <si>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</si>
  <si>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</si>
  <si>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</si>
  <si>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</si>
  <si>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</si>
  <si>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</si>
  <si>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</si>
  <si>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</si>
  <si>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</si>
  <si>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</si>
  <si>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</si>
  <si>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</si>
  <si>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</si>
  <si>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</si>
  <si>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</si>
  <si>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</si>
  <si>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</si>
  <si>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</si>
  <si>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</si>
  <si>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</si>
  <si>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</si>
  <si>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</si>
  <si>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</si>
  <si>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</si>
  <si>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</si>
  <si>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</si>
  <si>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</si>
  <si>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</si>
  <si>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</si>
  <si>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</si>
  <si>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</si>
  <si>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</si>
  <si>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</si>
  <si>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</si>
  <si>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</si>
  <si>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</si>
  <si>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</si>
  <si>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</si>
  <si>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</si>
  <si>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</si>
  <si>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</si>
  <si>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</si>
  <si>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</si>
  <si>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</si>
  <si>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</si>
  <si>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</si>
  <si>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</si>
  <si>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</si>
  <si>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</si>
  <si>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</si>
  <si>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</si>
  <si>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</si>
  <si>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</si>
  <si>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</si>
  <si>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</si>
  <si>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</si>
  <si>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</si>
  <si>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</si>
  <si>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</si>
  <si>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</si>
  <si>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</si>
  <si>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</si>
  <si>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</si>
  <si>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</si>
  <si>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</si>
  <si>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</si>
  <si>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</si>
  <si>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</si>
  <si>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</si>
  <si>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</si>
  <si>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</si>
  <si>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</si>
  <si>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</si>
  <si>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</si>
  <si>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</si>
  <si>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</si>
  <si>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</si>
  <si>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</si>
  <si>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</si>
  <si>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</si>
  <si>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</si>
  <si>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</si>
  <si>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</si>
  <si>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</si>
  <si>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</si>
  <si>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</si>
  <si>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</si>
  <si>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</si>
  <si>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</si>
  <si>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</si>
  <si>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</si>
  <si>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</si>
  <si>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</si>
  <si>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</si>
  <si>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</si>
  <si>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</si>
  <si>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</si>
  <si>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</si>
  <si>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</si>
  <si>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</si>
  <si>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</si>
  <si>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</si>
  <si>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</si>
  <si>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</si>
  <si>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</si>
  <si>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</si>
  <si>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</si>
  <si>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</si>
  <si>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</si>
  <si>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</si>
  <si>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</si>
  <si>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</si>
  <si>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</si>
  <si>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</si>
  <si>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</si>
  <si>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</si>
  <si>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</si>
  <si>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</si>
  <si>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</si>
  <si>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</si>
  <si>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</si>
  <si>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</si>
  <si>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</si>
  <si>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</si>
  <si>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</si>
  <si>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</si>
  <si>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</si>
  <si>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</si>
  <si>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</si>
  <si>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</si>
  <si>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</si>
  <si>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</si>
  <si>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</si>
  <si>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</si>
  <si>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</si>
  <si>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</si>
  <si>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</si>
  <si>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</si>
  <si>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</si>
  <si>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</si>
  <si>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</si>
  <si>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</si>
  <si>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</si>
  <si>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</si>
  <si>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</si>
  <si>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</si>
  <si>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</si>
  <si>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</si>
  <si>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</si>
  <si>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</si>
  <si>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</si>
  <si>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</si>
  <si>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</si>
  <si>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</si>
  <si>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</si>
  <si>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</si>
  <si>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</si>
  <si>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</si>
  <si>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</si>
  <si>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</si>
  <si>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</si>
  <si>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</si>
  <si>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</si>
  <si>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</si>
  <si>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</si>
  <si>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</si>
  <si>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</si>
  <si>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</si>
  <si>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</si>
  <si>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</si>
  <si>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</si>
  <si>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</si>
  <si>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</si>
  <si>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</si>
  <si>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</si>
  <si>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</si>
  <si>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</si>
  <si>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</si>
  <si>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</si>
  <si>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</si>
  <si>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</si>
  <si>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</si>
  <si>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</si>
  <si>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</si>
  <si>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</si>
  <si>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</si>
  <si>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</si>
  <si>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</si>
  <si>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</si>
  <si>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</si>
  <si>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</si>
  <si>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</si>
  <si>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</si>
  <si>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</si>
  <si>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</si>
  <si>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</si>
  <si>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</si>
  <si>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</si>
  <si>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</si>
  <si>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</si>
  <si>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</si>
  <si>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</si>
  <si>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</si>
  <si>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</si>
  <si>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</si>
  <si>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</si>
  <si>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</si>
  <si>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</si>
  <si>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</si>
  <si>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</si>
  <si>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</si>
  <si>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</si>
  <si>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</si>
  <si>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</si>
  <si>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</si>
  <si>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</si>
  <si>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</si>
  <si>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</si>
  <si>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</si>
  <si>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</si>
  <si>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</si>
  <si>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</si>
  <si>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</si>
  <si>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</si>
  <si>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</si>
  <si>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</si>
  <si>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</si>
  <si>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</si>
  <si>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</si>
  <si>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</si>
  <si>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</si>
  <si>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</si>
  <si>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</si>
  <si>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</si>
  <si>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</si>
  <si>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</si>
  <si>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</si>
  <si>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</si>
  <si>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</si>
  <si>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</si>
  <si>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</si>
  <si>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</si>
  <si>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</si>
  <si>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</si>
  <si>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</si>
  <si>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</si>
  <si>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</si>
  <si>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</si>
  <si>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</si>
  <si>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</si>
  <si>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</si>
  <si>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</si>
  <si>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</si>
  <si>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</si>
  <si>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</si>
  <si>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</si>
  <si>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</si>
  <si>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</si>
  <si>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</si>
  <si>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</si>
  <si>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</si>
  <si>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</si>
  <si>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</si>
  <si>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</si>
  <si>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</si>
  <si>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</si>
  <si>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</si>
  <si>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</si>
  <si>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</si>
  <si>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</si>
  <si>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</si>
  <si>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</si>
  <si>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</si>
  <si>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</si>
  <si>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</si>
  <si>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</si>
  <si>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</si>
  <si>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</si>
  <si>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</si>
  <si>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</si>
  <si>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</si>
  <si>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</si>
  <si>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</si>
  <si>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</si>
  <si>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</si>
  <si>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</si>
  <si>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</si>
  <si>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</si>
  <si>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</si>
  <si>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</si>
  <si>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</si>
  <si>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</si>
  <si>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</si>
  <si>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</si>
  <si>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</si>
  <si>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</si>
  <si>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</si>
  <si>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</si>
  <si>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</si>
  <si>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</si>
  <si>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</si>
  <si>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</si>
  <si>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</si>
  <si>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</si>
  <si>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</si>
  <si>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</si>
  <si>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</si>
  <si>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</si>
  <si>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</si>
  <si>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</si>
  <si>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</si>
  <si>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</si>
  <si>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</si>
  <si>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</si>
  <si>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</si>
  <si>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</si>
  <si>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</si>
  <si>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</si>
  <si>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</si>
  <si>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</si>
  <si>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</si>
  <si>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</si>
  <si>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</si>
  <si>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</si>
  <si>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</si>
  <si>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</si>
  <si>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</si>
  <si>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</si>
  <si>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</si>
  <si>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</si>
  <si>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</si>
  <si>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</si>
  <si>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</si>
  <si>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</si>
  <si>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</si>
  <si>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</si>
  <si>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</si>
  <si>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</si>
  <si>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</si>
  <si>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</si>
  <si>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</si>
  <si>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</si>
  <si>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</si>
  <si>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</si>
  <si>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</si>
  <si>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</si>
  <si>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</si>
  <si>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</si>
  <si>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</si>
  <si>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</si>
  <si>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</si>
  <si>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</si>
  <si>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</si>
  <si>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</si>
  <si>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</si>
  <si>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</si>
  <si>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</si>
  <si>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</si>
  <si>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</si>
  <si>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</si>
  <si>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</si>
  <si>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</si>
  <si>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</si>
  <si>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</si>
  <si>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</si>
  <si>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</si>
  <si>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</si>
  <si>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</si>
  <si>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</si>
  <si>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</si>
  <si>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</si>
  <si>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</si>
  <si>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</si>
  <si>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</si>
  <si>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</si>
  <si>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</si>
  <si>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</si>
  <si>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</si>
  <si>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</si>
  <si>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</si>
  <si>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</si>
  <si>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</si>
  <si>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</si>
  <si>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</si>
  <si>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</si>
  <si>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</si>
  <si>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</si>
  <si>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</si>
  <si>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</si>
  <si>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</si>
  <si>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</si>
  <si>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</si>
  <si>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</si>
  <si>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</si>
  <si>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</si>
  <si>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</si>
  <si>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</si>
  <si>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</si>
  <si>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</si>
  <si>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</si>
  <si>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</si>
  <si>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</si>
  <si>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</si>
  <si>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</si>
  <si>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</si>
  <si>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</si>
  <si>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</si>
  <si>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</si>
  <si>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</si>
  <si>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</si>
  <si>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</si>
  <si>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</si>
  <si>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</si>
  <si>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</si>
  <si>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</si>
  <si>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</si>
  <si>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</si>
  <si>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</si>
  <si>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</si>
  <si>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</si>
  <si>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</si>
  <si>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</si>
  <si>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</si>
  <si>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</si>
  <si>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</si>
  <si>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</si>
  <si>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</si>
  <si>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</si>
  <si>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</si>
  <si>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</si>
  <si>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</si>
  <si>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</si>
  <si>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</si>
  <si>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</si>
  <si>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</si>
  <si>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</si>
  <si>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</si>
  <si>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</si>
  <si>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</si>
  <si>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</si>
  <si>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</si>
  <si>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</si>
  <si>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</si>
  <si>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</si>
  <si>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</si>
  <si>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</si>
  <si>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</si>
  <si>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</si>
  <si>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</si>
  <si>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</si>
  <si>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</si>
  <si>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</si>
  <si>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</si>
  <si>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</si>
  <si>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</si>
  <si>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</si>
  <si>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</si>
  <si>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</si>
  <si>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</si>
  <si>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</si>
  <si>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</si>
  <si>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</si>
  <si>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</si>
  <si>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</si>
  <si>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</si>
  <si>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</si>
  <si>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</si>
  <si>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</si>
  <si>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</si>
  <si>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</si>
  <si>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</si>
  <si>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</si>
  <si>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</si>
  <si>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</si>
  <si>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</si>
  <si>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</si>
  <si>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</si>
  <si>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</si>
  <si>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</si>
  <si>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</si>
  <si>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</si>
  <si>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</si>
  <si>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</si>
  <si>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</si>
  <si>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</si>
  <si>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</si>
  <si>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</si>
  <si>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</si>
  <si>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</si>
  <si>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</si>
  <si>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</si>
  <si>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</si>
  <si>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</si>
  <si>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</si>
  <si>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</si>
  <si>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</si>
  <si>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</si>
  <si>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</si>
  <si>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</si>
  <si>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</si>
  <si>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</si>
  <si>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</si>
  <si>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</si>
  <si>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</si>
  <si>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</si>
  <si>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</si>
  <si>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</si>
  <si>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</si>
  <si>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</si>
  <si>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</si>
  <si>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</si>
  <si>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</si>
  <si>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</si>
  <si>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</si>
  <si>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</si>
  <si>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</si>
  <si>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</si>
  <si>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</si>
  <si>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</si>
  <si>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</si>
  <si>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</si>
  <si>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</si>
  <si>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</si>
  <si>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</si>
  <si>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</si>
  <si>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</si>
  <si>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</si>
  <si>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</si>
  <si>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</si>
  <si>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</si>
  <si>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</si>
  <si>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</si>
  <si>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</si>
  <si>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</si>
  <si>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</si>
  <si>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</si>
  <si>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</si>
  <si>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</si>
  <si>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</si>
  <si>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</si>
  <si>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</si>
  <si>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</si>
  <si>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</si>
  <si>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</si>
  <si>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</si>
  <si>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</si>
  <si>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</si>
  <si>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</si>
  <si>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</si>
  <si>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</si>
  <si>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</si>
  <si>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</si>
  <si>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</si>
  <si>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</si>
  <si>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</si>
  <si>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</si>
  <si>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</si>
  <si>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</si>
  <si>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</si>
  <si>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</si>
  <si>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</si>
  <si>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</si>
  <si>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</si>
  <si>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</si>
  <si>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</si>
  <si>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</si>
  <si>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</si>
  <si>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</si>
  <si>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</si>
  <si>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</si>
  <si>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</si>
  <si>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</si>
  <si>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</si>
  <si>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</si>
  <si>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</si>
  <si>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</si>
  <si>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</si>
  <si>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</si>
  <si>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</si>
  <si>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</si>
  <si>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</si>
  <si>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</si>
  <si>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</si>
  <si>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</si>
  <si>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</si>
  <si>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</si>
  <si>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</si>
  <si>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</si>
  <si>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</si>
  <si>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</si>
  <si>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</si>
  <si>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</si>
  <si>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</si>
  <si>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</si>
  <si>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</si>
  <si>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</si>
  <si>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</si>
  <si>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</si>
  <si>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</si>
  <si>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</si>
  <si>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</si>
  <si>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</si>
  <si>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</si>
  <si>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</si>
  <si>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</si>
  <si>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</si>
  <si>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</si>
  <si>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</si>
  <si>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</si>
  <si>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</si>
  <si>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</si>
  <si>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</si>
  <si>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</si>
  <si>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</si>
  <si>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</si>
  <si>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</si>
  <si>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</si>
  <si>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</si>
  <si>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</si>
  <si>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</si>
  <si>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</si>
  <si>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</si>
  <si>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</si>
  <si>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</si>
  <si>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</si>
  <si>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</si>
  <si>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</si>
  <si>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</si>
  <si>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</si>
  <si>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</si>
  <si>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</si>
  <si>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</si>
  <si>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</si>
  <si>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</si>
  <si>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</si>
  <si>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</si>
  <si>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</si>
  <si>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</si>
  <si>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</si>
  <si>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</si>
  <si>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</si>
  <si>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</si>
  <si>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</si>
  <si>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</si>
  <si>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</si>
  <si>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</si>
  <si>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</si>
  <si>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</si>
  <si>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</si>
  <si>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</si>
  <si>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</si>
  <si>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</si>
  <si>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</si>
  <si>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</si>
  <si>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</si>
  <si>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</si>
  <si>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</si>
  <si>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</si>
  <si>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</si>
  <si>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</si>
  <si>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</si>
  <si>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</si>
  <si>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</si>
  <si>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</si>
  <si>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</si>
  <si>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</si>
  <si>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</si>
  <si>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</si>
  <si>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</si>
  <si>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</si>
  <si>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</si>
  <si>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</si>
  <si>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</si>
  <si>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</si>
  <si>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</si>
  <si>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</si>
  <si>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</si>
  <si>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</si>
  <si>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</si>
  <si>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</si>
  <si>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</si>
  <si>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</si>
  <si>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</si>
  <si>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</si>
  <si>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</si>
  <si>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</si>
  <si>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</si>
  <si>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</si>
  <si>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</si>
  <si>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</si>
  <si>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</si>
  <si>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</si>
  <si>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</si>
  <si>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</si>
  <si>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</si>
  <si>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</si>
  <si>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</si>
  <si>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</si>
  <si>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</si>
  <si>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</si>
  <si>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</si>
  <si>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</si>
  <si>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</si>
  <si>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</si>
  <si>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</si>
  <si>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</si>
  <si>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</si>
  <si>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</si>
  <si>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</si>
  <si>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</si>
  <si>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</si>
  <si>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</si>
  <si>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</si>
  <si>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</si>
  <si>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</si>
  <si>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</si>
  <si>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</si>
  <si>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</si>
  <si>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</si>
  <si>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</si>
  <si>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</si>
  <si>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</si>
  <si>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</si>
  <si>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</si>
  <si>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</si>
  <si>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</si>
  <si>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</si>
  <si>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</si>
  <si>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</si>
  <si>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</si>
  <si>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</si>
  <si>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</si>
  <si>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</si>
  <si>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</si>
  <si>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</si>
  <si>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</si>
  <si>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</si>
  <si>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</si>
  <si>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</si>
  <si>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</si>
  <si>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</si>
  <si>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</si>
  <si>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</si>
  <si>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</si>
  <si>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</si>
  <si>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</si>
  <si>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</si>
  <si>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</si>
  <si>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</si>
  <si>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</si>
  <si>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</si>
  <si>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</si>
  <si>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</si>
  <si>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</si>
  <si>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</si>
  <si>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</si>
  <si>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</si>
  <si>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</si>
  <si>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</si>
  <si>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</si>
  <si>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</si>
  <si>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</si>
  <si>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</si>
  <si>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</si>
  <si>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</si>
  <si>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</si>
  <si>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</si>
  <si>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</si>
  <si>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</si>
  <si>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</si>
  <si>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</si>
  <si>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</si>
  <si>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</si>
  <si>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</si>
  <si>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</si>
  <si>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</si>
  <si>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</si>
  <si>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</si>
  <si>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</si>
  <si>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</si>
  <si>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</si>
  <si>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</si>
  <si>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</si>
  <si>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</si>
  <si>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</si>
  <si>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</si>
  <si>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</si>
  <si>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</si>
  <si>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</si>
  <si>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</si>
  <si>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</si>
  <si>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</si>
  <si>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</si>
  <si>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</si>
  <si>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</si>
  <si>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</si>
  <si>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</si>
  <si>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</si>
  <si>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</si>
  <si>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</si>
  <si>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</si>
  <si>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</si>
  <si>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</si>
  <si>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</si>
  <si>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</si>
  <si>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</si>
  <si>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</si>
  <si>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</si>
  <si>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</si>
  <si>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</si>
  <si>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</si>
  <si>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</si>
  <si>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</si>
  <si>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</si>
  <si>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</si>
  <si>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</si>
  <si>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</si>
  <si>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</si>
  <si>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</si>
  <si>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</si>
  <si>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</si>
  <si>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</si>
  <si>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</si>
  <si>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</si>
  <si>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</si>
  <si>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</si>
  <si>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</si>
  <si>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</si>
  <si>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</si>
  <si>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</si>
  <si>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</si>
  <si>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</si>
  <si>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</si>
  <si>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</si>
  <si>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</si>
  <si>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</si>
  <si>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</si>
  <si>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</si>
  <si>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</si>
  <si>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</si>
  <si>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</si>
  <si>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</si>
  <si>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</si>
  <si>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</si>
  <si>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</si>
  <si>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</si>
  <si>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</si>
  <si>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</si>
  <si>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</si>
  <si>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</si>
  <si>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</si>
  <si>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</si>
  <si>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</si>
  <si>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</si>
  <si>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</si>
  <si>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</si>
  <si>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</si>
  <si>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</si>
  <si>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</si>
  <si>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</si>
  <si>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</si>
  <si>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</si>
  <si>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</si>
  <si>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</si>
  <si>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</si>
  <si>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</si>
  <si>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</si>
  <si>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</si>
  <si>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</si>
  <si>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</si>
  <si>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</si>
  <si>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</si>
  <si>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</si>
  <si>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</si>
  <si>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</si>
  <si>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</si>
  <si>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</si>
  <si>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</si>
  <si>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</si>
  <si>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</si>
  <si>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</si>
  <si>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</si>
  <si>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</si>
  <si>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</si>
  <si>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</si>
  <si>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</si>
  <si>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</si>
  <si>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</si>
  <si>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</si>
  <si>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</si>
  <si>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</si>
  <si>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</si>
  <si>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</si>
  <si>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</si>
  <si>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</si>
  <si>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</si>
  <si>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</si>
  <si>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</si>
  <si>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</si>
  <si>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</si>
  <si>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</si>
  <si>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</si>
  <si>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</si>
  <si>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</si>
  <si>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</si>
  <si>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</si>
  <si>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</si>
  <si>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</si>
  <si>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</si>
  <si>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</si>
  <si>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</si>
  <si>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</si>
  <si>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</si>
  <si>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</si>
  <si>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</si>
  <si>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</si>
  <si>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</si>
  <si>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</si>
  <si>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</si>
  <si>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</si>
  <si>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</si>
  <si>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</si>
  <si>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</si>
  <si>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</si>
  <si>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</si>
  <si>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</si>
  <si>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</si>
  <si>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</si>
  <si>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</si>
  <si>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</si>
  <si>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</si>
  <si>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</si>
  <si>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</si>
  <si>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</si>
  <si>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</si>
  <si>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</si>
  <si>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</si>
  <si>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</si>
  <si>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</si>
  <si>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</si>
  <si>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</si>
  <si>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</si>
  <si>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</si>
  <si>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</si>
  <si>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</si>
  <si>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</si>
  <si>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</si>
  <si>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</si>
  <si>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</si>
  <si>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</si>
  <si>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</si>
  <si>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</si>
  <si>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</si>
  <si>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</si>
  <si>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</si>
  <si>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</si>
  <si>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</si>
  <si>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</si>
  <si>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</si>
  <si>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</si>
  <si>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</si>
  <si>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</si>
  <si>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</si>
  <si>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</si>
  <si>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</si>
  <si>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</si>
  <si>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</si>
  <si>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</si>
  <si>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</si>
  <si>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</si>
  <si>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</si>
  <si>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</si>
  <si>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</si>
  <si>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</si>
  <si>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</si>
  <si>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</si>
  <si>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</si>
  <si>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</si>
  <si>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</si>
  <si>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</si>
  <si>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</si>
  <si>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</si>
  <si>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</si>
  <si>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</si>
  <si>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</si>
  <si>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</si>
  <si>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</si>
  <si>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</si>
  <si>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</si>
  <si>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</si>
  <si>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</si>
  <si>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</si>
  <si>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</si>
  <si>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</si>
  <si>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</si>
  <si>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</si>
  <si>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</si>
  <si>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</si>
  <si>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</si>
  <si>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</si>
  <si>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</si>
  <si>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</si>
  <si>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</si>
  <si>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</si>
  <si>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</si>
  <si>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</si>
  <si>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</si>
  <si>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</si>
  <si>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</si>
  <si>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</si>
  <si>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</si>
  <si>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</si>
  <si>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</si>
  <si>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</si>
  <si>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</si>
  <si>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</si>
  <si>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</si>
  <si>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</si>
  <si>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</si>
  <si>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</si>
  <si>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</si>
  <si>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</si>
  <si>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</si>
  <si>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</si>
  <si>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</si>
  <si>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</si>
  <si>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</si>
  <si>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</si>
  <si>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</si>
  <si>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</si>
  <si>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</si>
  <si>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</si>
  <si>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</si>
  <si>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</si>
  <si>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</si>
  <si>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</si>
  <si>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</si>
  <si>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</si>
  <si>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</si>
  <si>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</si>
  <si>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</si>
  <si>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</si>
  <si>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</si>
  <si>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</si>
  <si>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</si>
  <si>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</si>
  <si>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</si>
  <si>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</si>
  <si>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</si>
  <si>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</si>
  <si>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</si>
  <si>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</si>
  <si>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</si>
  <si>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</si>
  <si>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</si>
  <si>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</si>
  <si>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</si>
  <si>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</si>
  <si>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</si>
  <si>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</si>
  <si>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</si>
  <si>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</si>
  <si>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</si>
  <si>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</si>
  <si>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</si>
  <si>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</si>
  <si>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</si>
  <si>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</si>
  <si>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</si>
  <si>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</si>
  <si>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</si>
  <si>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</si>
  <si>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</si>
  <si>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</si>
  <si>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</si>
  <si>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</si>
  <si>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</si>
  <si>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</si>
  <si>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</si>
  <si>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</si>
  <si>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</si>
  <si>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</si>
  <si>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</si>
  <si>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</si>
  <si>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</si>
  <si>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</si>
  <si>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</si>
  <si>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</si>
  <si>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</si>
  <si>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</si>
  <si>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</si>
  <si>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</si>
  <si>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</si>
  <si>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</si>
  <si>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</si>
  <si>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</si>
  <si>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</si>
  <si>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</si>
  <si>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</si>
  <si>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</si>
  <si>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</si>
  <si>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</si>
  <si>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</si>
  <si>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</si>
  <si>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</si>
  <si>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</si>
  <si>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</si>
  <si>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</si>
  <si>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</si>
  <si>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</si>
  <si>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</si>
  <si>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</si>
  <si>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</si>
  <si>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</si>
  <si>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</si>
  <si>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</si>
  <si>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</si>
  <si>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</si>
  <si>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</si>
  <si>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</si>
  <si>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</si>
  <si>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</si>
  <si>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</si>
  <si>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</si>
  <si>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</si>
  <si>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</si>
  <si>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</si>
  <si>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</si>
  <si>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</si>
  <si>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</si>
  <si>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</si>
  <si>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</si>
  <si>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</si>
  <si>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</si>
  <si>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</si>
  <si>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</si>
  <si>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</si>
  <si>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</si>
  <si>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</si>
  <si>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</si>
  <si>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</si>
  <si>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</si>
  <si>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</si>
  <si>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</si>
  <si>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</si>
  <si>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</si>
  <si>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</si>
  <si>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</si>
  <si>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</si>
  <si>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</si>
  <si>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</si>
  <si>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</si>
  <si>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</si>
  <si>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</si>
  <si>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</si>
  <si>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</si>
  <si>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</si>
  <si>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</si>
  <si>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</si>
  <si>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</si>
  <si>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</si>
  <si>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</si>
  <si>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</si>
  <si>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</si>
  <si>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</si>
  <si>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</si>
  <si>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</si>
  <si>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</si>
  <si>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</si>
  <si>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</si>
  <si>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</si>
  <si>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</si>
  <si>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</si>
  <si>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</si>
  <si>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</si>
  <si>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</si>
  <si>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</si>
  <si>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</si>
  <si>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</si>
  <si>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</si>
  <si>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</si>
  <si>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</si>
  <si>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</si>
  <si>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</si>
  <si>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</si>
  <si>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</si>
  <si>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</si>
  <si>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</si>
  <si>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</si>
  <si>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</si>
  <si>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</si>
  <si>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</si>
  <si>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</si>
  <si>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</si>
  <si>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</si>
  <si>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</si>
  <si>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</si>
  <si>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</si>
  <si>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</si>
  <si>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</si>
  <si>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</si>
  <si>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</si>
  <si>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</si>
  <si>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</si>
  <si>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</si>
  <si>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</si>
  <si>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</si>
  <si>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</si>
  <si>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</si>
  <si>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</si>
  <si>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</si>
  <si>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</si>
  <si>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</si>
  <si>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</si>
  <si>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</si>
  <si>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</si>
  <si>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</si>
  <si>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</si>
  <si>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</si>
  <si>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</si>
  <si>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</si>
  <si>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</si>
  <si>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</si>
  <si>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</si>
  <si>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</si>
  <si>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</si>
  <si>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</si>
  <si>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</si>
  <si>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</si>
  <si>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</si>
  <si>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</si>
  <si>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</si>
  <si>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</si>
  <si>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</si>
  <si>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</si>
  <si>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</si>
  <si>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</si>
  <si>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</si>
  <si>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</si>
  <si>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</si>
  <si>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</si>
  <si>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</si>
  <si>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</si>
  <si>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</si>
  <si>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</si>
  <si>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</si>
  <si>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</si>
  <si>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</si>
  <si>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</si>
  <si>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</si>
  <si>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</si>
  <si>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</si>
  <si>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</si>
  <si>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</si>
  <si>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</si>
  <si>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</si>
  <si>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</si>
  <si>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</si>
  <si>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</si>
  <si>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</si>
  <si>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</si>
  <si>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</si>
  <si>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</si>
  <si>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</si>
  <si>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</si>
  <si>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</si>
  <si>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</si>
  <si>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</si>
  <si>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</si>
  <si>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</si>
  <si>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</si>
  <si>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</si>
  <si>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</si>
  <si>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</si>
  <si>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</si>
  <si>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</si>
  <si>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</si>
  <si>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</si>
  <si>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</si>
  <si>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</si>
  <si>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</si>
  <si>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</si>
  <si>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</si>
  <si>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</si>
  <si>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</si>
  <si>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</si>
  <si>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</si>
  <si>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</si>
  <si>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</si>
  <si>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</si>
  <si>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</si>
  <si>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</si>
  <si>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</si>
  <si>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</si>
  <si>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</si>
  <si>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</si>
  <si>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</si>
  <si>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</si>
  <si>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</si>
  <si>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</si>
  <si>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</si>
  <si>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</si>
  <si>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</si>
  <si>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</si>
  <si>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</si>
  <si>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</si>
  <si>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</si>
  <si>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</si>
  <si>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</si>
  <si>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</si>
  <si>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</si>
  <si>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</si>
  <si>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</si>
  <si>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</si>
  <si>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</si>
  <si>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</si>
  <si>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</si>
  <si>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</si>
  <si>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</si>
  <si>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</si>
  <si>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</si>
  <si>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</si>
  <si>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</si>
  <si>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</si>
  <si>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</si>
  <si>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</si>
  <si>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</si>
  <si>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</si>
  <si>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</si>
  <si>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</si>
  <si>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</si>
  <si>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</si>
  <si>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</si>
  <si>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</si>
  <si>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</si>
  <si>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</si>
  <si>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</si>
  <si>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</si>
  <si>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</si>
  <si>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</si>
  <si>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</si>
  <si>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</si>
  <si>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</si>
  <si>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</si>
  <si>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</si>
  <si>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</si>
  <si>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</si>
  <si>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</si>
  <si>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</si>
  <si>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</si>
  <si>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</si>
  <si>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</si>
  <si>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</si>
  <si>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</si>
  <si>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</si>
  <si>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</si>
  <si>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</si>
  <si>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</si>
  <si>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</si>
  <si>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</si>
  <si>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</si>
  <si>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</si>
  <si>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</si>
  <si>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</si>
  <si>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</si>
  <si>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</si>
  <si>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</si>
  <si>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</si>
  <si>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</si>
  <si>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</si>
  <si>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</si>
  <si>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</si>
  <si>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</si>
  <si>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</si>
  <si>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</si>
  <si>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</si>
  <si>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</si>
  <si>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</si>
  <si>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</si>
  <si>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</si>
  <si>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</si>
  <si>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</si>
  <si>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</si>
  <si>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</si>
  <si>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</si>
  <si>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</si>
  <si>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</si>
  <si>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</si>
  <si>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</si>
  <si>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</si>
  <si>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</si>
  <si>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</si>
  <si>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</si>
  <si>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</si>
  <si>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</si>
  <si>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</si>
  <si>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</si>
  <si>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</si>
  <si>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</si>
  <si>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</si>
  <si>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</si>
  <si>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</si>
  <si>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</si>
  <si>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</si>
  <si>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</si>
  <si>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</si>
  <si>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</si>
  <si>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</si>
  <si>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</si>
  <si>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</si>
  <si>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</si>
  <si>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</si>
  <si>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</si>
  <si>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</si>
  <si>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</si>
  <si>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</si>
  <si>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</si>
  <si>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</si>
  <si>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</si>
  <si>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</si>
  <si>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</si>
  <si>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</si>
  <si>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</si>
  <si>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</si>
  <si>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</si>
  <si>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</si>
  <si>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</si>
  <si>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</si>
  <si>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</si>
  <si>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</si>
  <si>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</si>
  <si>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</si>
  <si>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</si>
  <si>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</si>
  <si>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</si>
  <si>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</si>
  <si>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</si>
  <si>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</si>
  <si>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</si>
  <si>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</si>
  <si>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</si>
  <si>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</si>
  <si>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</si>
  <si>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</si>
  <si>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</si>
  <si>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</si>
  <si>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</si>
  <si>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</si>
  <si>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</si>
  <si>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</si>
  <si>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</si>
  <si>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</si>
  <si>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</si>
  <si>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</si>
  <si>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</si>
  <si>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</si>
  <si>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</si>
  <si>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</si>
  <si>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</si>
  <si>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</si>
  <si>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</si>
  <si>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</si>
  <si>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</si>
  <si>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</si>
  <si>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</si>
  <si>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</si>
  <si>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</si>
  <si>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</si>
  <si>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</si>
  <si>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</si>
  <si>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</si>
  <si>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</si>
  <si>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</si>
  <si>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</si>
  <si>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</si>
  <si>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</si>
  <si>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</si>
  <si>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</si>
  <si>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</si>
  <si>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</si>
  <si>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</si>
  <si>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</si>
  <si>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</si>
  <si>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</si>
  <si>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</si>
  <si>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</si>
  <si>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</si>
  <si>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</si>
  <si>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</si>
  <si>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</si>
  <si>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</si>
  <si>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</si>
  <si>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</si>
  <si>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</si>
  <si>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</si>
  <si>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</si>
  <si>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</si>
  <si>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</si>
  <si>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</si>
  <si>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</si>
  <si>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</si>
  <si>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</si>
  <si>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</si>
  <si>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</si>
  <si>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</si>
  <si>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</si>
  <si>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</si>
  <si>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</si>
  <si>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</si>
  <si>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</si>
  <si>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</si>
  <si>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</si>
  <si>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</si>
  <si>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</si>
  <si>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</si>
  <si>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</si>
  <si>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</si>
  <si>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</si>
  <si>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</si>
  <si>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</si>
  <si>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</si>
  <si>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</si>
  <si>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</si>
  <si>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</si>
  <si>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</si>
  <si>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</si>
  <si>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</si>
  <si>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</si>
  <si>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</si>
  <si>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</si>
  <si>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</si>
  <si>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</si>
  <si>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</si>
  <si>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</si>
  <si>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</si>
  <si>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</si>
  <si>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</si>
  <si>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</si>
  <si>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</si>
  <si>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</si>
  <si>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</si>
  <si>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</si>
  <si>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</si>
  <si>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</si>
  <si>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</si>
  <si>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</si>
  <si>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</si>
  <si>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</si>
  <si>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</si>
  <si>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</si>
  <si>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</si>
  <si>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</si>
  <si>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</si>
  <si>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</si>
  <si>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</si>
  <si>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</si>
  <si>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</si>
  <si>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</si>
  <si>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</si>
  <si>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</si>
  <si>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</si>
  <si>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</si>
  <si>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</si>
  <si>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</si>
  <si>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</si>
  <si>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</si>
  <si>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</si>
  <si>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</si>
  <si>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</si>
  <si>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</si>
  <si>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</si>
  <si>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</si>
  <si>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</si>
  <si>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</si>
  <si>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</si>
  <si>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</si>
  <si>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</si>
  <si>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</si>
  <si>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</si>
  <si>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</si>
  <si>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</si>
  <si>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</si>
  <si>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</si>
  <si>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</si>
  <si>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</si>
  <si>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</si>
  <si>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</si>
  <si>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</si>
  <si>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</si>
  <si>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</si>
  <si>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</si>
  <si>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</si>
  <si>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</si>
  <si>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</si>
  <si>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</si>
  <si>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</si>
  <si>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</si>
  <si>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</si>
  <si>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</si>
  <si>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</si>
  <si>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</si>
  <si>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</si>
  <si>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</si>
  <si>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</si>
  <si>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</si>
  <si>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</si>
  <si>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</si>
  <si>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</si>
  <si>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</si>
  <si>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</si>
  <si>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</si>
  <si>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</si>
  <si>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</si>
  <si>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</si>
  <si>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</si>
  <si>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</si>
  <si>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</si>
  <si>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</si>
  <si>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</si>
  <si>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</si>
  <si>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</si>
  <si>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</si>
  <si>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</si>
  <si>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</si>
  <si>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</si>
  <si>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</si>
  <si>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</si>
  <si>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</si>
  <si>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</si>
  <si>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</si>
  <si>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</si>
  <si>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</si>
  <si>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</si>
  <si>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</si>
  <si>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</si>
  <si>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</si>
  <si>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</si>
  <si>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</si>
  <si>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</si>
  <si>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</si>
  <si>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</si>
  <si>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</si>
  <si>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</si>
  <si>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</si>
  <si>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</si>
  <si>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</si>
  <si>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</si>
  <si>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</si>
  <si>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</si>
  <si>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</si>
  <si>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</si>
  <si>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</si>
  <si>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</si>
  <si>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</si>
  <si>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</si>
  <si>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</si>
  <si>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</si>
  <si>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</si>
  <si>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</si>
  <si>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</si>
  <si>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</si>
  <si>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</si>
  <si>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</si>
  <si>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</si>
  <si>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</si>
  <si>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</si>
  <si>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</si>
  <si>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</si>
  <si>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</si>
  <si>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</si>
  <si>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</si>
  <si>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</si>
  <si>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</si>
  <si>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</si>
  <si>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</si>
  <si>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</si>
  <si>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</si>
  <si>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</si>
  <si>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</si>
  <si>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</si>
  <si>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</si>
  <si>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</si>
  <si>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</si>
  <si>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</si>
  <si>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</si>
  <si>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</si>
  <si>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</si>
  <si>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</si>
  <si>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</si>
  <si>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</si>
  <si>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</si>
  <si>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</si>
  <si>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</si>
  <si>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</si>
  <si>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</si>
  <si>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</si>
  <si>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</si>
  <si>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</si>
  <si>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</si>
  <si>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</si>
  <si>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</si>
  <si>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</si>
  <si>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</si>
  <si>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</si>
  <si>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</si>
  <si>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</si>
  <si>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</si>
  <si>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</si>
  <si>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</si>
  <si>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</si>
  <si>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</si>
  <si>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</si>
  <si>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</si>
  <si>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</si>
  <si>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</si>
  <si>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</si>
  <si>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</si>
  <si>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</si>
  <si>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</si>
  <si>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</si>
  <si>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</si>
  <si>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</si>
  <si>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</si>
  <si>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</si>
  <si>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</si>
  <si>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</si>
  <si>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</si>
  <si>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</si>
  <si>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</si>
  <si>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</si>
  <si>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</si>
  <si>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</si>
  <si>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</si>
  <si>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</si>
  <si>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</si>
  <si>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</si>
  <si>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</si>
  <si>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</si>
  <si>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</si>
  <si>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</si>
  <si>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</si>
  <si>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</si>
  <si>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</si>
  <si>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</si>
  <si>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</si>
  <si>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</si>
  <si>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</si>
  <si>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</si>
  <si>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</si>
  <si>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</si>
  <si>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</si>
  <si>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</si>
  <si>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</si>
  <si>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</si>
  <si>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</si>
  <si>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</si>
  <si>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</si>
  <si>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</si>
  <si>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</si>
  <si>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</si>
  <si>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</si>
  <si>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</si>
  <si>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</si>
  <si>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</si>
  <si>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</si>
  <si>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</si>
  <si>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</si>
  <si>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</si>
  <si>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</si>
  <si>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</si>
  <si>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</si>
  <si>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</si>
  <si>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</si>
  <si>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</si>
  <si>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</si>
  <si>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</si>
  <si>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</si>
  <si>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</si>
  <si>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</si>
  <si>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</si>
  <si>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</si>
  <si>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</si>
  <si>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</si>
  <si>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</si>
  <si>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</si>
  <si>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</si>
  <si>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</si>
  <si>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</si>
  <si>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</si>
  <si>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</si>
  <si>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</si>
  <si>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</si>
  <si>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</si>
  <si>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</si>
  <si>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</si>
  <si>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</si>
  <si>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</si>
  <si>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</si>
  <si>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</si>
  <si>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</si>
  <si>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</si>
  <si>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</si>
  <si>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</si>
  <si>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</si>
  <si>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</si>
  <si>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</si>
  <si>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</si>
  <si>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</si>
  <si>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</si>
  <si>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</si>
  <si>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</si>
  <si>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</si>
  <si>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</si>
  <si>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</si>
  <si>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</si>
  <si>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</si>
  <si>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</si>
  <si>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</si>
  <si>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</si>
  <si>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</si>
  <si>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</si>
  <si>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</si>
  <si>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</si>
  <si>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</si>
  <si>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</si>
  <si>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</si>
  <si>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</si>
  <si>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</si>
  <si>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</si>
  <si>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</si>
  <si>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</si>
  <si>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</si>
  <si>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</si>
  <si>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</si>
  <si>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</si>
  <si>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</si>
  <si>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</si>
  <si>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</si>
  <si>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</si>
  <si>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</si>
  <si>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</si>
  <si>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</si>
  <si>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</si>
  <si>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</si>
  <si>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</si>
  <si>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</si>
  <si>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</si>
  <si>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</si>
  <si>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</si>
  <si>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</si>
  <si>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</si>
  <si>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</si>
  <si>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</si>
  <si>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</si>
  <si>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</si>
  <si>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</si>
  <si>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</si>
  <si>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</si>
  <si>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</si>
  <si>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</si>
  <si>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</si>
  <si>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</si>
  <si>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</si>
  <si>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</si>
  <si>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</si>
  <si>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</si>
  <si>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</si>
  <si>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</si>
  <si>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</si>
  <si>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</si>
  <si>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</si>
  <si>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</si>
  <si>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</si>
  <si>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</si>
  <si>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</si>
  <si>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</si>
  <si>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</si>
  <si>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</si>
  <si>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</si>
  <si>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</si>
  <si>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</si>
  <si>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</si>
  <si>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</si>
  <si>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</si>
  <si>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</si>
  <si>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</si>
  <si>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</si>
  <si>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</si>
  <si>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</si>
  <si>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</si>
  <si>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</si>
  <si>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</si>
  <si>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</si>
  <si>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</si>
  <si>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</si>
  <si>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</si>
  <si>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</si>
  <si>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</si>
  <si>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</si>
  <si>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</si>
  <si>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</si>
  <si>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</si>
  <si>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</si>
  <si>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</si>
  <si>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</si>
  <si>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</si>
  <si>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</si>
  <si>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</si>
  <si>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</si>
  <si>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</si>
  <si>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</si>
  <si>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</si>
  <si>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</si>
  <si>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</si>
  <si>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</si>
  <si>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</si>
  <si>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</si>
  <si>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</si>
  <si>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</si>
  <si>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</si>
  <si>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</si>
  <si>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</si>
  <si>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</si>
  <si>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</si>
  <si>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</si>
  <si>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</si>
  <si>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</si>
  <si>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</si>
  <si>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</si>
  <si>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</si>
  <si>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</si>
  <si>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</si>
  <si>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</si>
  <si>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</si>
  <si>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</si>
  <si>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</si>
  <si>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</si>
  <si>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</si>
  <si>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</si>
  <si>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</si>
  <si>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</si>
  <si>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</si>
  <si>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</si>
  <si>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</si>
  <si>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</si>
  <si>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</si>
  <si>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</si>
  <si>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</si>
  <si>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</si>
  <si>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</si>
  <si>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</si>
  <si>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</si>
  <si>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</si>
  <si>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</si>
  <si>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</si>
  <si>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</si>
  <si>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</si>
  <si>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</si>
  <si>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</si>
  <si>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</si>
  <si>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</si>
  <si>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</si>
  <si>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</si>
  <si>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</si>
  <si>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</si>
  <si>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</si>
  <si>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</si>
  <si>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</si>
  <si>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</si>
  <si>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</si>
  <si>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</si>
  <si>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</si>
  <si>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</si>
  <si>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</si>
  <si>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</si>
  <si>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</si>
  <si>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</si>
  <si>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</si>
  <si>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</si>
  <si>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</si>
  <si>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</si>
  <si>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</si>
  <si>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</si>
  <si>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</si>
  <si>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</si>
  <si>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</si>
  <si>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</si>
  <si>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</si>
  <si>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</si>
  <si>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</si>
  <si>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</si>
  <si>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</si>
  <si>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</si>
  <si>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</si>
  <si>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</si>
  <si>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</si>
  <si>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</si>
  <si>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</si>
  <si>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</si>
  <si>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</si>
  <si>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</si>
  <si>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</si>
  <si>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</si>
  <si>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</si>
  <si>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</si>
  <si>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</si>
  <si>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</si>
  <si>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</si>
  <si>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</si>
  <si>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</si>
  <si>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</si>
  <si>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</si>
  <si>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</si>
  <si>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</si>
  <si>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</si>
  <si>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</si>
  <si>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</si>
  <si>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</si>
  <si>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</si>
  <si>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</si>
  <si>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</si>
  <si>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</si>
  <si>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</si>
  <si>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</si>
  <si>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</si>
  <si>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</si>
  <si>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</si>
  <si>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</si>
  <si>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</si>
  <si>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</si>
  <si>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</si>
  <si>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</si>
  <si>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</si>
  <si>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</si>
  <si>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</si>
  <si>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</si>
  <si>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</si>
  <si>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</si>
  <si>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</si>
  <si>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</si>
  <si>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</si>
  <si>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</si>
  <si>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</si>
  <si>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</si>
  <si>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</si>
  <si>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</si>
  <si>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</si>
  <si>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</si>
  <si>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</si>
  <si>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</si>
  <si>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</si>
  <si>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</si>
  <si>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</si>
  <si>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</si>
  <si>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</si>
  <si>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</si>
  <si>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</si>
  <si>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</si>
  <si>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</si>
  <si>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</si>
  <si>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</si>
  <si>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</si>
  <si>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</si>
  <si>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</si>
  <si>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</si>
  <si>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</si>
  <si>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</si>
  <si>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</si>
  <si>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</si>
  <si>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</si>
  <si>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</si>
  <si>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</si>
  <si>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</si>
  <si>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</si>
  <si>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</si>
  <si>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</si>
  <si>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</si>
  <si>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</si>
  <si>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</si>
  <si>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</si>
  <si>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</si>
  <si>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</si>
  <si>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</si>
  <si>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</si>
  <si>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</si>
  <si>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</si>
  <si>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</si>
  <si>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</si>
  <si>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</si>
  <si>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</si>
  <si>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</si>
  <si>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</si>
  <si>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</si>
  <si>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</si>
  <si>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</si>
  <si>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</si>
  <si>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</si>
  <si>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</si>
  <si>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</si>
  <si>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</si>
  <si>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</si>
  <si>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</si>
  <si>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</si>
  <si>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</si>
  <si>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</si>
  <si>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</si>
  <si>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</si>
  <si>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</si>
  <si>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</si>
  <si>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</si>
  <si>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</si>
  <si>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</si>
  <si>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</si>
  <si>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</si>
  <si>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</si>
  <si>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</si>
  <si>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</si>
  <si>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</si>
  <si>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</si>
  <si>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</si>
  <si>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</si>
  <si>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</si>
  <si>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</si>
  <si>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</si>
  <si>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</si>
  <si>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</si>
  <si>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</si>
  <si>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</si>
  <si>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</si>
  <si>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</si>
  <si>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</si>
  <si>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</si>
  <si>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</si>
  <si>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</si>
  <si>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</si>
  <si>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</si>
  <si>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</si>
  <si>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</si>
  <si>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</si>
  <si>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</si>
  <si>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</si>
  <si>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</si>
  <si>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</si>
  <si>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</si>
  <si>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</si>
  <si>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</si>
  <si>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</si>
  <si>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</si>
  <si>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</si>
  <si>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</si>
  <si>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</si>
  <si>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</si>
  <si>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</si>
  <si>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</si>
  <si>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</si>
  <si>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</si>
  <si>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</si>
  <si>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</si>
  <si>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</si>
  <si>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</si>
  <si>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</si>
  <si>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</si>
  <si>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</si>
  <si>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</si>
  <si>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</si>
  <si>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</si>
  <si>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</si>
  <si>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</si>
  <si>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</si>
  <si>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</si>
  <si>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</si>
  <si>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</si>
  <si>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</si>
  <si>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</si>
  <si>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</si>
  <si>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</si>
  <si>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</si>
  <si>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</si>
  <si>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</si>
  <si>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</si>
  <si>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</si>
  <si>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</si>
  <si>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</si>
  <si>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</si>
  <si>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</si>
  <si>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</si>
  <si>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</si>
  <si>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</si>
  <si>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</si>
  <si>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</si>
  <si>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</si>
  <si>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</si>
  <si>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</si>
  <si>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</si>
  <si>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</si>
  <si>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</si>
  <si>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</si>
  <si>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</si>
  <si>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</si>
  <si>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</si>
  <si>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</si>
  <si>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</si>
  <si>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</si>
  <si>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</si>
  <si>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</si>
  <si>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</si>
  <si>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</si>
  <si>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</si>
  <si>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</si>
  <si>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</si>
  <si>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</si>
  <si>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</si>
  <si>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</si>
  <si>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</si>
  <si>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</si>
  <si>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</si>
  <si>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</si>
  <si>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</si>
  <si>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</si>
  <si>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</si>
  <si>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</si>
  <si>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</si>
  <si>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</si>
  <si>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</si>
  <si>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</si>
  <si>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</si>
  <si>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</si>
  <si>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</si>
  <si>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</si>
  <si>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</si>
  <si>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</si>
  <si>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</si>
  <si>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</si>
  <si>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</si>
  <si>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</si>
  <si>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</si>
  <si>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</si>
  <si>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</si>
  <si>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</si>
  <si>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</si>
  <si>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</si>
  <si>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</si>
  <si>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</si>
  <si>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</si>
  <si>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</si>
  <si>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</si>
  <si>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</si>
  <si>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</si>
  <si>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</si>
  <si>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</si>
  <si>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</si>
  <si>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</si>
  <si>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</si>
  <si>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</si>
  <si>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</si>
  <si>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</si>
  <si>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</si>
  <si>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</si>
  <si>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</si>
  <si>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</si>
  <si>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</si>
  <si>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</si>
  <si>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</si>
  <si>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</si>
  <si>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</si>
  <si>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</si>
  <si>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</si>
  <si>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</si>
  <si>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</si>
  <si>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</si>
  <si>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</si>
  <si>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</si>
  <si>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</si>
  <si>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</si>
  <si>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</si>
  <si>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</si>
  <si>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</si>
  <si>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</si>
  <si>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</si>
  <si>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</si>
  <si>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</si>
  <si>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</si>
  <si>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</si>
  <si>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</si>
  <si>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</si>
  <si>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</si>
  <si>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</si>
  <si>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</si>
  <si>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</si>
  <si>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</si>
  <si>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</si>
  <si>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</si>
  <si>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</si>
  <si>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</si>
  <si>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</si>
  <si>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</si>
  <si>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</si>
  <si>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</si>
  <si>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</si>
  <si>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</si>
  <si>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</si>
  <si>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</si>
  <si>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</si>
  <si>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</si>
  <si>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</si>
  <si>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</si>
  <si>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</si>
  <si>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</si>
  <si>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</si>
  <si>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</si>
  <si>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</si>
  <si>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</si>
  <si>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</si>
  <si>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</si>
  <si>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</si>
  <si>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</si>
  <si>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</si>
  <si>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</si>
  <si>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</si>
  <si>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</si>
  <si>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</si>
  <si>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</si>
  <si>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</si>
  <si>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</si>
  <si>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</si>
  <si>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</si>
  <si>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</si>
  <si>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</si>
  <si>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</si>
  <si>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</si>
  <si>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</si>
  <si>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</si>
  <si>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</si>
  <si>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</si>
  <si>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</si>
  <si>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</si>
  <si>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</si>
  <si>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</si>
  <si>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</si>
  <si>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</si>
  <si>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</si>
  <si>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</si>
  <si>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</si>
  <si>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</si>
  <si>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</si>
  <si>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</si>
  <si>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</si>
  <si>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</si>
  <si>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</si>
  <si>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</si>
  <si>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</si>
  <si>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</si>
  <si>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</si>
  <si>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</si>
  <si>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</si>
  <si>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</si>
  <si>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</si>
  <si>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</si>
  <si>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</si>
  <si>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</si>
  <si>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</si>
  <si>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</si>
  <si>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</si>
  <si>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</si>
  <si>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</si>
  <si>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</si>
  <si>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</si>
  <si>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</si>
  <si>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</si>
  <si>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</si>
  <si>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</si>
  <si>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</si>
  <si>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</si>
  <si>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</si>
  <si>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</si>
  <si>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</si>
  <si>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</si>
  <si>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</si>
  <si>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</si>
  <si>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</si>
  <si>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</si>
  <si>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</si>
  <si>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</si>
  <si>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</si>
  <si>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</si>
  <si>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</si>
  <si>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</si>
  <si>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</si>
  <si>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</si>
  <si>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</si>
  <si>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</si>
  <si>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</si>
  <si>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</si>
  <si>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</si>
  <si>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</si>
  <si>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</si>
  <si>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</si>
  <si>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</si>
  <si>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</si>
  <si>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</si>
  <si>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</si>
  <si>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</si>
  <si>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</si>
  <si>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</si>
  <si>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</si>
  <si>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</si>
  <si>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</si>
  <si>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</si>
  <si>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</si>
  <si>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</si>
  <si>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</si>
  <si>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</si>
  <si>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</si>
  <si>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</si>
  <si>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</si>
  <si>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</si>
  <si>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</si>
  <si>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</si>
  <si>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</si>
  <si>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</si>
  <si>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</si>
  <si>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</si>
  <si>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</si>
  <si>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</si>
  <si>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</si>
  <si>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</si>
  <si>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</si>
  <si>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</si>
  <si>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</si>
  <si>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</si>
  <si>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</si>
  <si>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</si>
  <si>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</si>
  <si>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</si>
  <si>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</si>
  <si>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</si>
  <si>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</si>
  <si>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</si>
  <si>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</si>
  <si>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</si>
  <si>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</si>
  <si>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</si>
  <si>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</si>
  <si>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</si>
  <si>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</si>
  <si>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</si>
  <si>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</si>
  <si>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</si>
  <si>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</si>
  <si>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</si>
  <si>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</si>
  <si>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</si>
  <si>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</si>
  <si>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</si>
  <si>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</si>
  <si>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</si>
  <si>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</si>
  <si>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</si>
  <si>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</si>
  <si>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</si>
  <si>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</si>
  <si>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</si>
  <si>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</si>
  <si>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</si>
  <si>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</si>
  <si>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</si>
  <si>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</si>
  <si>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</si>
  <si>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</si>
  <si>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</si>
  <si>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</si>
  <si>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</si>
  <si>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</si>
  <si>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</si>
  <si>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</si>
  <si>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</si>
  <si>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</si>
  <si>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</si>
  <si>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</si>
  <si>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</si>
  <si>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</si>
  <si>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</si>
  <si>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</si>
  <si>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</si>
  <si>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</si>
  <si>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</si>
  <si>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</si>
  <si>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</si>
  <si>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</si>
  <si>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</si>
  <si>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</si>
  <si>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</si>
  <si>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</si>
  <si>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</si>
  <si>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</si>
  <si>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</si>
  <si>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</si>
  <si>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</si>
  <si>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</si>
  <si>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</si>
  <si>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</si>
  <si>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</si>
  <si>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</si>
  <si>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</si>
  <si>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</si>
  <si>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</si>
  <si>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</si>
  <si>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</si>
  <si>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</si>
  <si>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</si>
  <si>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</si>
  <si>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</si>
  <si>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</si>
  <si>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</si>
  <si>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</si>
  <si>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</si>
  <si>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</si>
  <si>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</si>
  <si>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</si>
  <si>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</si>
  <si>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</si>
  <si>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</si>
  <si>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</si>
  <si>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</si>
  <si>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</si>
  <si>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</si>
  <si>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</si>
  <si>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</si>
  <si>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</si>
  <si>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</si>
  <si>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</si>
  <si>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</si>
  <si>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</si>
  <si>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</si>
  <si>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</si>
  <si>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</si>
  <si>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</si>
  <si>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</si>
  <si>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</si>
  <si>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</si>
  <si>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</si>
  <si>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</si>
  <si>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</si>
  <si>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</si>
  <si>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</si>
  <si>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</si>
  <si>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</si>
  <si>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</si>
  <si>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</si>
  <si>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</si>
  <si>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</si>
  <si>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</si>
  <si>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</si>
  <si>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</si>
  <si>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</si>
  <si>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</si>
  <si>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</si>
  <si>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</si>
  <si>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</si>
  <si>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</si>
  <si>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</si>
  <si>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</si>
  <si>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</si>
  <si>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</si>
  <si>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</si>
  <si>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</si>
  <si>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</si>
  <si>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</si>
  <si>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</si>
  <si>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</si>
  <si>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</si>
  <si>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</si>
  <si>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</si>
  <si>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</si>
  <si>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</si>
  <si>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</si>
  <si>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</si>
  <si>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</si>
  <si>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</si>
  <si>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</si>
  <si>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</si>
  <si>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</si>
  <si>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</si>
  <si>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</si>
  <si>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</si>
  <si>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</si>
  <si>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</si>
  <si>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</si>
  <si>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</si>
  <si>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</si>
  <si>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</si>
  <si>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</si>
  <si>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</si>
  <si>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</si>
  <si>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</si>
  <si>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</si>
  <si>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</si>
  <si>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</si>
  <si>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</si>
  <si>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</si>
  <si>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</si>
  <si>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</si>
  <si>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</si>
  <si>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</si>
  <si>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</si>
  <si>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</si>
  <si>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</si>
  <si>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</si>
  <si>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</si>
  <si>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</si>
  <si>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</si>
  <si>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</si>
  <si>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</si>
  <si>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</si>
  <si>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</si>
  <si>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</si>
  <si>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</si>
  <si>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</si>
  <si>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</si>
  <si>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</si>
  <si>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</si>
  <si>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</si>
  <si>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</si>
  <si>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</si>
  <si>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</si>
  <si>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</si>
  <si>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</si>
  <si>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</si>
  <si>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</si>
  <si>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</si>
  <si>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</si>
  <si>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</si>
  <si>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</si>
  <si>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</si>
  <si>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</si>
  <si>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</si>
  <si>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</si>
  <si>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</si>
  <si>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</si>
  <si>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</si>
  <si>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</si>
  <si>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</si>
  <si>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</si>
  <si>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</si>
  <si>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</si>
  <si>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</si>
  <si>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</si>
  <si>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</si>
  <si>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</si>
  <si>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</si>
  <si>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</si>
  <si>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</si>
  <si>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</si>
  <si>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</si>
  <si>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</si>
  <si>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</si>
  <si>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</si>
  <si>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</si>
  <si>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</si>
  <si>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</si>
  <si>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</si>
  <si>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</si>
  <si>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</si>
  <si>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</si>
  <si>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</si>
  <si>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</si>
  <si>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</si>
  <si>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</si>
  <si>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</si>
  <si>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</si>
  <si>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</si>
  <si>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</si>
  <si>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</si>
  <si>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</si>
  <si>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</si>
  <si>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</si>
  <si>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</si>
  <si>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</si>
  <si>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</si>
  <si>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</si>
  <si>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</si>
  <si>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</si>
  <si>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</si>
  <si>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</si>
  <si>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</si>
  <si>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</si>
  <si>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</si>
  <si>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</si>
  <si>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</si>
  <si>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</si>
  <si>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</si>
  <si>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</si>
  <si>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</si>
  <si>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</si>
  <si>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</si>
  <si>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</si>
  <si>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</si>
  <si>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</si>
  <si>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</si>
  <si>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</si>
  <si>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</si>
  <si>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</si>
  <si>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</si>
  <si>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</si>
  <si>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</si>
  <si>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</si>
  <si>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</si>
  <si>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</si>
  <si>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</si>
  <si>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</si>
  <si>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</si>
  <si>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</si>
  <si>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</si>
  <si>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</si>
  <si>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</si>
  <si>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</si>
  <si>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</si>
  <si>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</si>
  <si>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</si>
  <si>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</si>
  <si>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</si>
  <si>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</si>
  <si>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</si>
  <si>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</si>
  <si>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</si>
  <si>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</si>
  <si>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</si>
  <si>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</si>
  <si>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</si>
  <si>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</si>
  <si>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</si>
  <si>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</si>
  <si>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</si>
  <si>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</si>
  <si>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</si>
  <si>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</si>
  <si>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</si>
  <si>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</si>
  <si>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</si>
  <si>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</si>
  <si>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</si>
  <si>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</si>
  <si>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</si>
  <si>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</si>
  <si>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</si>
  <si>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</si>
  <si>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</si>
  <si>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</si>
  <si>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</si>
  <si>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</si>
  <si>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</si>
  <si>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</si>
  <si>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</si>
  <si>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</si>
  <si>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</si>
  <si>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</si>
  <si>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</si>
  <si>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</si>
  <si>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</si>
  <si>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</si>
  <si>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</si>
  <si>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</si>
  <si>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</si>
  <si>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</si>
  <si>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</si>
  <si>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</si>
  <si>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</si>
  <si>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</si>
  <si>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</si>
  <si>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</si>
  <si>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</si>
  <si>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</si>
  <si>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</si>
  <si>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</si>
  <si>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</si>
  <si>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</si>
  <si>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</si>
  <si>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</si>
  <si>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</si>
  <si>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</si>
  <si>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</si>
  <si>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</si>
  <si>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</si>
  <si>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</si>
  <si>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</si>
  <si>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</si>
  <si>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</si>
  <si>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</si>
  <si>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</si>
  <si>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</si>
  <si>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</si>
  <si>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</si>
  <si>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</si>
  <si>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</si>
  <si>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</si>
  <si>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</si>
  <si>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</si>
  <si>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</si>
  <si>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</si>
  <si>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</si>
  <si>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</si>
  <si>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</si>
  <si>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</si>
  <si>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</si>
  <si>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</si>
  <si>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</si>
  <si>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</si>
  <si>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</si>
  <si>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</si>
  <si>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</si>
  <si>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</si>
  <si>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</si>
  <si>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</si>
  <si>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</si>
  <si>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</si>
  <si>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</si>
  <si>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</si>
  <si>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</si>
  <si>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</si>
  <si>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</si>
  <si>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</si>
  <si>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</si>
  <si>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</si>
  <si>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</si>
  <si>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</si>
  <si>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</si>
  <si>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</si>
  <si>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</si>
  <si>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</si>
  <si>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</si>
  <si>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</si>
  <si>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</si>
  <si>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</si>
  <si>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</si>
  <si>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</si>
  <si>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</si>
  <si>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</si>
  <si>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</si>
  <si>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</si>
  <si>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</si>
  <si>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</si>
  <si>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</si>
  <si>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</si>
  <si>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</si>
  <si>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</si>
  <si>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</si>
  <si>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</si>
  <si>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</si>
  <si>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</si>
  <si>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</si>
  <si>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</si>
  <si>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</si>
  <si>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</si>
  <si>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</si>
  <si>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</si>
  <si>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</si>
  <si>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</si>
  <si>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</si>
  <si>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</si>
  <si>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</si>
  <si>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</si>
  <si>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</si>
  <si>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</si>
  <si>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</si>
  <si>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</si>
  <si>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</si>
  <si>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</si>
  <si>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</si>
  <si>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</si>
  <si>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</si>
  <si>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</si>
  <si>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</si>
  <si>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</si>
  <si>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</si>
  <si>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</si>
  <si>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</si>
  <si>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</si>
  <si>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</si>
  <si>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</si>
  <si>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</si>
  <si>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</si>
  <si>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</si>
  <si>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</si>
  <si>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</si>
  <si>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</si>
  <si>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</si>
  <si>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</si>
  <si>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</si>
  <si>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</si>
  <si>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</si>
  <si>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</si>
  <si>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</si>
  <si>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</si>
  <si>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</si>
  <si>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</si>
  <si>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</si>
  <si>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</si>
  <si>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</si>
  <si>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</si>
  <si>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</si>
  <si>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</si>
  <si>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</si>
  <si>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</si>
  <si>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</si>
  <si>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</si>
  <si>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</si>
  <si>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</si>
  <si>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</si>
  <si>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</si>
  <si>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</si>
  <si>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</si>
  <si>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</si>
  <si>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</si>
  <si>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</si>
  <si>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</si>
  <si>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</si>
  <si>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</si>
  <si>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</si>
  <si>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</si>
  <si>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</si>
  <si>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</si>
  <si>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</si>
  <si>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</si>
  <si>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</si>
  <si>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</si>
  <si>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</si>
  <si>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</si>
  <si>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</si>
  <si>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</si>
  <si>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</si>
  <si>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</si>
  <si>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</si>
  <si>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</si>
  <si>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</si>
  <si>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</si>
  <si>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</si>
  <si>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</si>
  <si>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</si>
  <si>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</si>
  <si>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</si>
  <si>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</si>
  <si>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</si>
  <si>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</si>
  <si>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</si>
  <si>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</si>
  <si>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</si>
  <si>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</si>
  <si>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</si>
  <si>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</si>
  <si>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</si>
  <si>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</si>
  <si>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</si>
  <si>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</si>
  <si>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</si>
  <si>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</si>
  <si>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</si>
  <si>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</si>
  <si>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</si>
  <si>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</si>
  <si>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</si>
  <si>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</si>
  <si>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</si>
  <si>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</si>
  <si>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</si>
  <si>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</si>
  <si>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</si>
  <si>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</si>
  <si>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</si>
  <si>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</si>
  <si>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</si>
  <si>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</si>
  <si>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</si>
  <si>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</si>
  <si>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</si>
  <si>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</si>
  <si>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</si>
  <si>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</si>
  <si>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</si>
  <si>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</si>
  <si>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</si>
  <si>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</si>
  <si>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</si>
  <si>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</si>
  <si>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</si>
  <si>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</si>
  <si>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</si>
  <si>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</si>
  <si>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</si>
  <si>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</si>
  <si>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</si>
  <si>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</si>
  <si>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</si>
  <si>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</si>
  <si>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</si>
  <si>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</si>
  <si>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</si>
  <si>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</si>
  <si>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</si>
  <si>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</si>
  <si>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</si>
  <si>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</si>
  <si>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</si>
  <si>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</si>
  <si>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</si>
  <si>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</si>
  <si>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</si>
  <si>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</si>
  <si>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</si>
  <si>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</si>
  <si>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</si>
  <si>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</si>
  <si>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</si>
  <si>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</si>
  <si>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</si>
  <si>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</si>
  <si>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</si>
  <si>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</si>
  <si>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</si>
  <si>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</si>
  <si>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</si>
  <si>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</si>
  <si>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</si>
  <si>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</si>
  <si>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</si>
  <si>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</si>
  <si>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</si>
  <si>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</si>
  <si>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</si>
  <si>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</si>
  <si>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</si>
  <si>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</si>
  <si>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</si>
  <si>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</si>
  <si>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</si>
  <si>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</si>
  <si>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</si>
  <si>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</si>
  <si>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</si>
  <si>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</si>
  <si>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</si>
  <si>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</si>
  <si>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</si>
  <si>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</si>
  <si>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</si>
  <si>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</si>
  <si>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</si>
  <si>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</si>
  <si>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</si>
  <si>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</si>
  <si>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</si>
  <si>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</si>
  <si>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</si>
  <si>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</si>
  <si>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</si>
  <si>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</si>
  <si>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</si>
  <si>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</si>
  <si>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</si>
  <si>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</si>
  <si>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</si>
  <si>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</si>
  <si>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</si>
  <si>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</si>
  <si>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</si>
  <si>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</si>
  <si>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</si>
  <si>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</si>
  <si>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</si>
  <si>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</si>
  <si>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</si>
  <si>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</si>
  <si>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</si>
  <si>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</si>
  <si>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</si>
  <si>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</si>
  <si>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</si>
  <si>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</si>
  <si>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</si>
  <si>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</si>
  <si>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</si>
  <si>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</si>
  <si>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</si>
  <si>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</si>
  <si>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</si>
  <si>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</si>
  <si>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</si>
  <si>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</si>
  <si>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</si>
  <si>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</si>
  <si>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</si>
  <si>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</si>
  <si>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</si>
  <si>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</si>
  <si>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</si>
  <si>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</si>
  <si>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</si>
  <si>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</si>
  <si>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</si>
  <si>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</si>
  <si>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</si>
  <si>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</si>
  <si>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</si>
  <si>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</si>
  <si>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</si>
  <si>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</si>
  <si>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</si>
  <si>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</si>
  <si>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</si>
  <si>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</si>
  <si>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</si>
  <si>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</si>
  <si>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</si>
  <si>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</si>
  <si>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</si>
  <si>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</si>
  <si>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</si>
  <si>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</si>
  <si>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</si>
  <si>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</si>
  <si>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</si>
  <si>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</si>
  <si>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</si>
  <si>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</si>
  <si>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</si>
  <si>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</si>
  <si>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</si>
  <si>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</si>
  <si>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</si>
  <si>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</si>
  <si>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</si>
  <si>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</si>
  <si>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</si>
  <si>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</si>
  <si>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</si>
  <si>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</si>
  <si>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</si>
  <si>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</si>
  <si>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</si>
  <si>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</si>
  <si>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</si>
  <si>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</si>
  <si>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</si>
  <si>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</si>
  <si>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</si>
  <si>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</si>
  <si>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</si>
  <si>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</si>
  <si>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</si>
  <si>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</si>
  <si>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</si>
  <si>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</si>
  <si>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</si>
  <si>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</si>
  <si>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</si>
  <si>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</si>
  <si>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</si>
  <si>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</si>
  <si>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</si>
  <si>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</si>
  <si>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</si>
  <si>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</si>
  <si>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</si>
  <si>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</si>
  <si>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</si>
  <si>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</si>
  <si>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</si>
  <si>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</si>
  <si>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</si>
  <si>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</si>
  <si>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</si>
  <si>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</si>
  <si>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</si>
  <si>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</si>
  <si>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</si>
  <si>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</si>
  <si>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</si>
  <si>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</si>
  <si>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</si>
  <si>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</si>
  <si>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</si>
  <si>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</si>
  <si>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</si>
  <si>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</si>
  <si>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</si>
  <si>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</si>
  <si>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</si>
  <si>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</si>
  <si>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</si>
  <si>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</si>
  <si>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</si>
  <si>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</si>
  <si>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</si>
  <si>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</si>
  <si>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</si>
  <si>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</si>
  <si>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</si>
  <si>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</si>
  <si>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</si>
  <si>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</si>
  <si>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</si>
  <si>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</si>
  <si>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</si>
  <si>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</si>
  <si>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</si>
  <si>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</si>
  <si>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</si>
  <si>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</si>
  <si>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</si>
  <si>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</si>
  <si>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</si>
  <si>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</si>
  <si>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</si>
  <si>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</si>
  <si>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</si>
  <si>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</si>
  <si>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</si>
  <si>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</si>
  <si>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</si>
  <si>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</si>
  <si>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</si>
  <si>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</si>
  <si>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</si>
  <si>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</si>
  <si>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</si>
  <si>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</si>
  <si>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</si>
  <si>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</si>
  <si>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</si>
  <si>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</si>
  <si>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</si>
  <si>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</si>
  <si>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</si>
  <si>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</si>
  <si>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</si>
  <si>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</si>
  <si>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</si>
  <si>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</si>
  <si>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</si>
  <si>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</si>
  <si>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</si>
  <si>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</si>
  <si>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</si>
  <si>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</si>
  <si>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</si>
  <si>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</si>
  <si>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</si>
  <si>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</si>
  <si>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</si>
  <si>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</si>
  <si>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</si>
  <si>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</si>
  <si>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</si>
  <si>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</si>
  <si>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</si>
  <si>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</si>
  <si>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</si>
  <si>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</si>
  <si>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</si>
  <si>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</si>
  <si>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</si>
  <si>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</si>
  <si>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</si>
  <si>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</si>
  <si>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</si>
  <si>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</si>
  <si>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</si>
  <si>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</si>
  <si>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</si>
  <si>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</si>
  <si>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</si>
  <si>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</si>
  <si>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</si>
  <si>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</si>
  <si>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</si>
  <si>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</si>
  <si>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</si>
  <si>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</si>
  <si>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</si>
  <si>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</si>
  <si>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</si>
  <si>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</si>
  <si>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</si>
  <si>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</si>
  <si>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</si>
  <si>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</si>
  <si>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</si>
  <si>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</si>
  <si>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</si>
  <si>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</si>
  <si>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</si>
  <si>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</si>
  <si>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</si>
  <si>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</si>
  <si>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</si>
  <si>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</si>
  <si>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</si>
  <si>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</si>
  <si>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</si>
  <si>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</si>
  <si>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</si>
  <si>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</si>
  <si>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</si>
  <si>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</si>
  <si>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</si>
  <si>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</si>
  <si>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</si>
  <si>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</si>
  <si>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</si>
  <si>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</si>
  <si>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</si>
  <si>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</si>
  <si>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</si>
  <si>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</si>
  <si>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</si>
  <si>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</si>
  <si>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</si>
  <si>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</si>
  <si>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</si>
  <si>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</si>
  <si>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</si>
  <si>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</si>
  <si>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</si>
  <si>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</si>
  <si>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</si>
  <si>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</si>
  <si>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</si>
  <si>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</si>
  <si>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</si>
  <si>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</si>
  <si>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</si>
  <si>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</si>
  <si>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</si>
  <si>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</si>
  <si>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</si>
  <si>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</si>
  <si>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</si>
  <si>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</si>
  <si>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</si>
  <si>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</si>
  <si>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</si>
  <si>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</si>
  <si>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</si>
  <si>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</si>
  <si>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</si>
  <si>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</si>
  <si>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</si>
  <si>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</si>
  <si>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</si>
  <si>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</si>
  <si>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</si>
  <si>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</si>
  <si>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</si>
  <si>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</si>
  <si>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</si>
  <si>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</si>
  <si>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</si>
  <si>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</si>
  <si>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</si>
  <si>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</si>
  <si>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</si>
  <si>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</si>
  <si>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</si>
  <si>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</si>
  <si>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</si>
  <si>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</si>
  <si>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</si>
  <si>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</si>
  <si>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</si>
  <si>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</si>
  <si>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</si>
  <si>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</si>
  <si>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</si>
  <si>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</si>
  <si>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</si>
  <si>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</si>
  <si>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</si>
  <si>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</si>
  <si>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</si>
  <si>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</si>
  <si>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</si>
  <si>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</si>
  <si>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</si>
  <si>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</si>
  <si>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</si>
  <si>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</si>
  <si>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</si>
  <si>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</si>
  <si>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</si>
  <si>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</si>
  <si>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</si>
  <si>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</si>
  <si>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</si>
  <si>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</si>
  <si>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</si>
  <si>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</si>
  <si>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</si>
  <si>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</si>
  <si>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</si>
  <si>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</si>
  <si>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</si>
  <si>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</si>
  <si>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</si>
  <si>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</si>
  <si>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</si>
  <si>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</si>
  <si>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</si>
  <si>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</si>
  <si>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</si>
  <si>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</si>
  <si>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</si>
  <si>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</si>
  <si>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</si>
  <si>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</si>
  <si>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</si>
  <si>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</si>
  <si>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</si>
  <si>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</si>
  <si>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</si>
  <si>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</si>
  <si>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</si>
  <si>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</si>
  <si>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</si>
  <si>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</si>
  <si>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</si>
  <si>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</si>
  <si>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</si>
  <si>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</si>
  <si>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</si>
  <si>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</si>
  <si>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</si>
  <si>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</si>
  <si>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</si>
  <si>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</si>
  <si>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</si>
  <si>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</si>
  <si>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</si>
  <si>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</si>
  <si>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</si>
  <si>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</si>
  <si>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</si>
  <si>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</si>
  <si>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</si>
  <si>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</si>
  <si>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</si>
  <si>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</si>
  <si>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</si>
  <si>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</si>
  <si>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</si>
  <si>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</si>
  <si>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</si>
  <si>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</si>
  <si>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</si>
  <si>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</si>
  <si>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</si>
  <si>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</si>
  <si>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</si>
  <si>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</si>
  <si>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</si>
  <si>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</si>
  <si>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</si>
  <si>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</si>
  <si>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</si>
  <si>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</si>
  <si>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</si>
  <si>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</si>
  <si>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</si>
  <si>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</si>
  <si>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</si>
  <si>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</si>
  <si>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</si>
  <si>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</si>
  <si>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</si>
  <si>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</si>
  <si>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</si>
  <si>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</si>
  <si>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</si>
  <si>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</si>
  <si>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</si>
  <si>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</si>
  <si>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</si>
  <si>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</si>
  <si>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</si>
  <si>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</si>
  <si>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</si>
  <si>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</si>
  <si>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</si>
  <si>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</si>
  <si>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</si>
  <si>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</si>
  <si>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</si>
  <si>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</si>
  <si>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</si>
  <si>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</si>
  <si>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</si>
  <si>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</si>
  <si>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</si>
  <si>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</si>
  <si>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</si>
  <si>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</si>
  <si>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</si>
  <si>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</si>
  <si>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</si>
  <si>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</si>
  <si>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</si>
  <si>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</si>
  <si>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</si>
  <si>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</si>
  <si>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</si>
  <si>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</si>
  <si>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</si>
  <si>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</si>
  <si>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</si>
  <si>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</si>
  <si>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</si>
  <si>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</si>
  <si>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</si>
  <si>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</si>
  <si>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</si>
  <si>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</si>
  <si>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</si>
  <si>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</si>
  <si>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</si>
  <si>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</si>
  <si>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</si>
  <si>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</si>
  <si>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</si>
  <si>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</si>
  <si>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</si>
  <si>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</si>
  <si>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</si>
  <si>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</si>
  <si>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</si>
  <si>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</si>
  <si>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</si>
  <si>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</si>
  <si>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</si>
  <si>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</si>
  <si>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</si>
  <si>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</si>
  <si>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</si>
  <si>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</si>
  <si>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</si>
  <si>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</si>
  <si>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</si>
  <si>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</si>
  <si>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</si>
  <si>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</si>
  <si>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</si>
  <si>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</si>
  <si>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</si>
  <si>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</si>
  <si>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</si>
  <si>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</si>
  <si>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</si>
  <si>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</si>
  <si>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</si>
  <si>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</si>
  <si>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</si>
  <si>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</si>
  <si>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</si>
  <si>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</si>
  <si>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</si>
  <si>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</si>
  <si>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</si>
  <si>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</si>
  <si>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</si>
  <si>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</si>
  <si>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</si>
  <si>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</si>
  <si>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</si>
  <si>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</si>
  <si>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</si>
  <si>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</si>
  <si>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</si>
  <si>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</si>
  <si>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</si>
  <si>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</si>
  <si>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</si>
  <si>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</si>
  <si>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</si>
  <si>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</si>
  <si>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</si>
  <si>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</si>
  <si>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</si>
  <si>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</si>
  <si>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</si>
  <si>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</si>
  <si>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</si>
  <si>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</si>
  <si>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</si>
  <si>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</si>
  <si>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</si>
  <si>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</si>
  <si>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</si>
  <si>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</si>
  <si>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</si>
  <si>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</si>
  <si>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</si>
  <si>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</si>
  <si>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</si>
  <si>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</si>
  <si>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</si>
  <si>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</si>
  <si>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</si>
  <si>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</si>
  <si>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</si>
  <si>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</si>
  <si>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</si>
  <si>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</si>
  <si>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</si>
  <si>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</si>
  <si>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</si>
  <si>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</si>
  <si>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</si>
  <si>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</si>
  <si>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</si>
  <si>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</si>
  <si>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</si>
  <si>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</si>
  <si>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</si>
  <si>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</si>
  <si>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</si>
  <si>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</si>
  <si>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</si>
  <si>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</si>
  <si>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</si>
  <si>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</si>
  <si>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</si>
  <si>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</si>
  <si>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</si>
  <si>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</si>
  <si>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</si>
  <si>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</si>
  <si>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</si>
  <si>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</si>
  <si>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</si>
  <si>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</si>
  <si>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</si>
  <si>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</si>
  <si>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</si>
  <si>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</si>
  <si>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</si>
  <si>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</si>
  <si>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</si>
  <si>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</si>
  <si>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</si>
  <si>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</si>
  <si>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</si>
  <si>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</si>
  <si>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</si>
  <si>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</si>
  <si>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</si>
  <si>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</si>
  <si>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</si>
  <si>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</si>
  <si>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</si>
  <si>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</si>
  <si>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</si>
  <si>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</si>
  <si>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</si>
  <si>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</si>
  <si>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</si>
  <si>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</si>
  <si>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</si>
  <si>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</si>
  <si>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</si>
  <si>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</si>
  <si>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</si>
  <si>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</si>
  <si>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</si>
  <si>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</si>
  <si>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</si>
  <si>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</si>
  <si>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</si>
  <si>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</si>
  <si>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</si>
  <si>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</si>
  <si>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</si>
  <si>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</si>
  <si>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</si>
  <si>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</si>
  <si>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</si>
  <si>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</si>
  <si>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</si>
  <si>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</si>
  <si>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</si>
  <si>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</si>
  <si>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</si>
  <si>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</si>
  <si>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</si>
  <si>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</si>
  <si>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</si>
  <si>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</si>
  <si>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</si>
  <si>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</si>
  <si>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</si>
  <si>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</si>
  <si>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</si>
  <si>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</si>
  <si>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</si>
  <si>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</si>
  <si>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</si>
  <si>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</si>
  <si>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</si>
  <si>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</si>
  <si>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</si>
  <si>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</si>
  <si>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</si>
  <si>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</si>
  <si>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</si>
  <si>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</si>
  <si>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</si>
  <si>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</si>
  <si>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</si>
  <si>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</si>
  <si>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</si>
  <si>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</si>
  <si>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</si>
  <si>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</si>
  <si>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</si>
  <si>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</si>
  <si>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</si>
  <si>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</si>
  <si>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</si>
  <si>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</si>
  <si>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</si>
  <si>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</si>
  <si>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</si>
  <si>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</si>
  <si>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</si>
  <si>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</si>
  <si>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</si>
  <si>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</si>
  <si>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</si>
  <si>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</si>
  <si>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</si>
  <si>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</si>
  <si>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</si>
  <si>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</si>
  <si>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</si>
  <si>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</si>
  <si>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</si>
  <si>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</si>
  <si>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</si>
  <si>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</si>
  <si>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</si>
  <si>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</si>
  <si>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</si>
  <si>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</si>
  <si>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</si>
  <si>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</si>
  <si>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</si>
  <si>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</si>
  <si>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</si>
  <si>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</si>
  <si>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</si>
  <si>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</si>
  <si>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</si>
  <si>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</si>
  <si>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</si>
  <si>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</si>
  <si>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</si>
  <si>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</si>
  <si>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</si>
  <si>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</si>
  <si>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</si>
  <si>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</si>
  <si>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</si>
  <si>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</si>
  <si>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</si>
  <si>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</si>
  <si>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</si>
  <si>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</si>
  <si>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</si>
  <si>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</si>
  <si>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</si>
  <si>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</si>
  <si>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</si>
  <si>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</si>
  <si>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</si>
  <si>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</si>
  <si>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</si>
  <si>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</si>
  <si>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</si>
  <si>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</si>
  <si>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</si>
  <si>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</si>
  <si>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</si>
  <si>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</si>
  <si>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</si>
  <si>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</si>
  <si>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</si>
  <si>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</si>
  <si>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</si>
  <si>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</si>
  <si>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</si>
  <si>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</si>
  <si>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</si>
  <si>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</si>
  <si>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</si>
  <si>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</si>
  <si>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</si>
  <si>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</si>
  <si>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</si>
  <si>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</si>
  <si>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</si>
  <si>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</si>
  <si>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</si>
  <si>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</si>
  <si>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</si>
  <si>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</si>
  <si>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</si>
  <si>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</si>
  <si>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</si>
  <si>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</si>
  <si>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</si>
  <si>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</si>
  <si>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</si>
  <si>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</si>
  <si>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</si>
  <si>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</si>
  <si>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</si>
  <si>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</si>
  <si>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</si>
  <si>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</si>
  <si>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</si>
  <si>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</si>
  <si>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</si>
  <si>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</si>
  <si>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</si>
  <si>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</si>
  <si>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</si>
  <si>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</si>
  <si>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</si>
  <si>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</si>
  <si>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</si>
  <si>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</si>
  <si>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</si>
  <si>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</si>
  <si>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</si>
  <si>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</si>
  <si>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</si>
  <si>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</si>
  <si>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</si>
  <si>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</si>
  <si>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</si>
  <si>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</si>
  <si>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</si>
  <si>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</si>
  <si>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</si>
  <si>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</si>
  <si>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</si>
  <si>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</si>
  <si>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</si>
  <si>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</si>
  <si>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</si>
  <si>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</si>
  <si>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</si>
  <si>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</si>
  <si>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</si>
  <si>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</si>
  <si>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</si>
  <si>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</si>
  <si>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</si>
  <si>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</si>
  <si>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</si>
  <si>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</si>
  <si>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</si>
  <si>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</si>
  <si>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</si>
  <si>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</si>
  <si>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</si>
  <si>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</si>
  <si>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</si>
  <si>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</si>
  <si>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</si>
  <si>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</si>
  <si>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</si>
  <si>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</si>
  <si>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</si>
  <si>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</si>
  <si>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</si>
  <si>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</si>
  <si>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</si>
  <si>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</si>
  <si>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</si>
  <si>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</si>
  <si>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</si>
  <si>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</si>
  <si>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</si>
  <si>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</si>
  <si>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</si>
  <si>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</si>
  <si>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</si>
  <si>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</si>
  <si>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</si>
  <si>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</si>
  <si>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</si>
  <si>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</si>
  <si>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</si>
  <si>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</si>
  <si>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</si>
  <si>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</si>
  <si>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</si>
  <si>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</si>
  <si>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</si>
  <si>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</si>
  <si>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</si>
  <si>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</si>
  <si>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</si>
  <si>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</si>
  <si>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</si>
  <si>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</si>
  <si>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</si>
  <si>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</si>
  <si>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</si>
  <si>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</si>
  <si>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</si>
  <si>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</si>
  <si>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</si>
  <si>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</si>
  <si>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</si>
  <si>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</si>
  <si>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</si>
  <si>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</si>
  <si>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</si>
  <si>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</si>
  <si>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</si>
  <si>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</si>
  <si>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</si>
  <si>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</si>
  <si>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</si>
  <si>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</si>
  <si>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</si>
  <si>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</si>
  <si>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</si>
  <si>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</si>
  <si>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</si>
  <si>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</si>
  <si>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</si>
  <si>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</si>
  <si>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</si>
  <si>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</si>
  <si>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</si>
  <si>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</si>
  <si>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</si>
  <si>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</si>
  <si>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</si>
  <si>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</si>
  <si>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</si>
  <si>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</si>
  <si>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</si>
  <si>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</si>
  <si>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</si>
  <si>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</si>
  <si>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</si>
  <si>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</si>
  <si>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</si>
  <si>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</si>
  <si>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</si>
  <si>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</si>
  <si>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</si>
  <si>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</si>
  <si>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</si>
  <si>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</si>
  <si>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</si>
  <si>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</si>
  <si>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</si>
  <si>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</si>
  <si>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</si>
  <si>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</si>
  <si>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</si>
  <si>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</si>
  <si>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</si>
  <si>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</si>
  <si>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</si>
  <si>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</si>
  <si>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</si>
  <si>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</si>
  <si>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</si>
  <si>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</si>
  <si>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</si>
  <si>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</si>
  <si>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</si>
  <si>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</si>
  <si>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</si>
  <si>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</si>
  <si>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</si>
  <si>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</si>
  <si>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</si>
  <si>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</si>
  <si>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</si>
  <si>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</si>
  <si>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</si>
  <si>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</si>
  <si>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</si>
  <si>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</si>
  <si>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</si>
  <si>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</si>
  <si>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</si>
  <si>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</si>
  <si>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</si>
  <si>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</si>
  <si>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</si>
  <si>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</si>
  <si>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</si>
  <si>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</si>
  <si>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</si>
  <si>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</si>
  <si>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</si>
  <si>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</si>
  <si>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</si>
  <si>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</si>
  <si>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</si>
  <si>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</si>
  <si>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</si>
  <si>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</si>
  <si>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</si>
  <si>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</si>
  <si>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</si>
  <si>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</si>
  <si>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</si>
  <si>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</si>
  <si>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</si>
  <si>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</si>
  <si>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</si>
  <si>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</si>
  <si>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</si>
  <si>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</si>
  <si>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</si>
  <si>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</si>
  <si>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</si>
  <si>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</si>
  <si>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</si>
  <si>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</si>
  <si>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</si>
  <si>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</si>
  <si>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</si>
  <si>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</si>
  <si>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</si>
  <si>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</si>
  <si>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</si>
  <si>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</si>
  <si>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</si>
  <si>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</si>
  <si>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</si>
  <si>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</si>
  <si>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</si>
  <si>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</si>
  <si>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</si>
  <si>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</si>
  <si>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</si>
  <si>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</si>
  <si>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</si>
  <si>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</si>
  <si>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</si>
  <si>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</si>
  <si>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</si>
  <si>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</si>
  <si>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</si>
  <si>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</si>
  <si>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</si>
  <si>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</si>
  <si>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</si>
  <si>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</si>
  <si>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</si>
  <si>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</si>
  <si>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</si>
  <si>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</si>
  <si>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</si>
  <si>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</si>
  <si>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</si>
  <si>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</si>
  <si>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</si>
  <si>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</si>
  <si>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</si>
  <si>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</si>
  <si>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</si>
  <si>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</si>
  <si>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</si>
  <si>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</si>
  <si>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</si>
  <si>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</si>
  <si>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</si>
  <si>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</si>
  <si>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</si>
  <si>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</si>
  <si>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</si>
  <si>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</si>
  <si>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</si>
  <si>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</si>
  <si>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</si>
  <si>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</si>
  <si>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</si>
  <si>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</si>
  <si>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</si>
  <si>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</si>
  <si>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</si>
  <si>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</si>
  <si>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</si>
  <si>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</si>
  <si>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</si>
  <si>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</si>
  <si>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</si>
  <si>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</si>
  <si>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</si>
  <si>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</si>
  <si>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</si>
  <si>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</si>
  <si>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</si>
  <si>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</si>
  <si>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</si>
  <si>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</si>
  <si>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</si>
  <si>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</si>
  <si>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</si>
  <si>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</si>
  <si>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</si>
  <si>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</si>
  <si>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</si>
  <si>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</si>
  <si>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</si>
  <si>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</si>
  <si>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</si>
  <si>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</si>
  <si>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</si>
  <si>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</si>
  <si>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</si>
  <si>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</si>
  <si>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</si>
  <si>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</si>
  <si>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</si>
  <si>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</si>
  <si>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</si>
  <si>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</si>
  <si>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</si>
  <si>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</si>
  <si>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</si>
  <si>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</si>
  <si>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</si>
  <si>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</si>
  <si>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</si>
  <si>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</si>
  <si>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</si>
  <si>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</si>
  <si>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</si>
  <si>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</si>
  <si>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</si>
  <si>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</si>
  <si>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</si>
  <si>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</si>
  <si>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</si>
  <si>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</si>
  <si>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</si>
  <si>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</si>
  <si>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</si>
  <si>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</si>
  <si>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</si>
  <si>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</si>
  <si>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</si>
  <si>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</si>
  <si>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</si>
  <si>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</si>
  <si>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</si>
  <si>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</si>
  <si>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</si>
  <si>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</si>
  <si>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</si>
  <si>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</si>
  <si>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</si>
  <si>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</si>
  <si>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</si>
  <si>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</si>
  <si>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</si>
  <si>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</si>
  <si>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</si>
  <si>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</si>
  <si>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</si>
  <si>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</si>
  <si>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</si>
  <si>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</si>
  <si>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</si>
  <si>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</si>
  <si>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</si>
  <si>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</si>
  <si>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</si>
  <si>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</si>
  <si>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</si>
  <si>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</si>
  <si>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</si>
  <si>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</si>
  <si>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</si>
  <si>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</si>
  <si>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</si>
  <si>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</si>
  <si>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</si>
  <si>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</si>
  <si>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</si>
  <si>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</si>
  <si>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</si>
  <si>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</si>
  <si>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</si>
  <si>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</si>
  <si>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</si>
  <si>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</si>
  <si>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</si>
  <si>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</si>
  <si>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</si>
  <si>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</si>
  <si>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</si>
  <si>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</si>
  <si>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</si>
  <si>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</si>
  <si>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</si>
  <si>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</si>
  <si>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</si>
  <si>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</si>
  <si>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</si>
  <si>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</si>
  <si>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</si>
  <si>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</si>
  <si>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</si>
  <si>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</si>
  <si>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</si>
  <si>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</si>
  <si>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</si>
  <si>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</si>
  <si>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</si>
  <si>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</si>
  <si>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</si>
  <si>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</si>
  <si>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</si>
  <si>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</si>
  <si>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</si>
  <si>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</si>
  <si>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</si>
  <si>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</si>
  <si>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</si>
  <si>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</si>
  <si>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</si>
  <si>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</si>
  <si>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</si>
  <si>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</si>
  <si>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</si>
  <si>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</si>
  <si>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</si>
  <si>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</si>
  <si>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</si>
  <si>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</si>
  <si>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</si>
  <si>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</si>
  <si>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</si>
  <si>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</si>
  <si>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</si>
  <si>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</si>
  <si>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</si>
  <si>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</si>
  <si>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</si>
  <si>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</si>
  <si>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</si>
  <si>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</si>
  <si>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</si>
  <si>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</si>
  <si>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</si>
  <si>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</si>
  <si>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</si>
  <si>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</si>
  <si>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</si>
  <si>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</si>
  <si>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</si>
  <si>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</si>
  <si>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</si>
  <si>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</si>
  <si>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</si>
  <si>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</si>
  <si>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</si>
  <si>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</si>
  <si>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</si>
  <si>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</si>
  <si>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</si>
  <si>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</si>
  <si>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</si>
  <si>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</si>
  <si>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</si>
  <si>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</si>
  <si>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</si>
  <si>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</si>
  <si>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</si>
  <si>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</si>
  <si>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</si>
  <si>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</si>
  <si>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</si>
  <si>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</si>
  <si>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</si>
  <si>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</si>
  <si>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</si>
  <si>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</si>
  <si>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</si>
  <si>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</si>
  <si>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</si>
  <si>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</si>
  <si>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</si>
  <si>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</si>
  <si>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</si>
  <si>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</si>
  <si>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</si>
  <si>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</si>
  <si>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</si>
  <si>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</si>
  <si>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</si>
  <si>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</si>
  <si>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</si>
  <si>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</si>
  <si>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</si>
  <si>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</si>
  <si>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</si>
  <si>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</si>
  <si>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</si>
  <si>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</si>
  <si>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</si>
  <si>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</si>
  <si>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</si>
  <si>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</si>
  <si>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</si>
  <si>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</si>
  <si>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</si>
  <si>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</si>
  <si>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</si>
  <si>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</si>
  <si>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</si>
  <si>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</si>
  <si>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</si>
  <si>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</si>
  <si>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</si>
  <si>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</si>
  <si>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</si>
  <si>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</si>
  <si>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</si>
  <si>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</si>
  <si>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</si>
  <si>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</si>
  <si>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</si>
  <si>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</si>
  <si>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</si>
  <si>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</si>
  <si>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</si>
  <si>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</si>
  <si>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</si>
  <si>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</si>
  <si>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</si>
  <si>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</si>
  <si>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</si>
  <si>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</si>
  <si>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</si>
  <si>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</si>
  <si>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</si>
  <si>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</si>
  <si>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</si>
  <si>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</si>
  <si>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</si>
  <si>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</si>
  <si>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</si>
  <si>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</si>
  <si>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</si>
  <si>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</si>
  <si>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</si>
  <si>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</si>
  <si>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</si>
  <si>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</si>
  <si>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</si>
  <si>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</si>
  <si>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</si>
  <si>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</si>
  <si>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</si>
  <si>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</si>
  <si>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</si>
  <si>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</si>
  <si>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</si>
  <si>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</si>
  <si>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</si>
  <si>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</si>
  <si>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</si>
  <si>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</si>
  <si>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</si>
  <si>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</si>
  <si>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</si>
  <si>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</si>
  <si>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</si>
  <si>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</si>
  <si>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</si>
  <si>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</si>
  <si>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</si>
  <si>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</si>
  <si>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</si>
  <si>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</si>
  <si>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</si>
  <si>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</si>
  <si>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</si>
  <si>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</si>
  <si>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</si>
  <si>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</si>
  <si>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</si>
  <si>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</si>
  <si>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</si>
  <si>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</si>
  <si>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</si>
  <si>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</si>
  <si>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</si>
  <si>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</si>
  <si>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</si>
  <si>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</si>
  <si>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</si>
  <si>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</si>
  <si>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</si>
  <si>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</si>
  <si>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</si>
  <si>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</si>
  <si>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</si>
  <si>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</si>
  <si>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</si>
  <si>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</si>
  <si>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</si>
  <si>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</si>
  <si>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</si>
  <si>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</si>
  <si>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</si>
  <si>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</si>
  <si>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</si>
  <si>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</si>
  <si>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</si>
  <si>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</si>
  <si>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</si>
  <si>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</si>
  <si>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</si>
  <si>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</si>
  <si>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</si>
  <si>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</si>
  <si>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</si>
  <si>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</si>
  <si>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</si>
  <si>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</si>
  <si>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</si>
  <si>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</si>
  <si>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</si>
  <si>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</si>
  <si>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</si>
  <si>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</si>
  <si>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</si>
  <si>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</si>
  <si>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</si>
  <si>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</si>
  <si>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</si>
  <si>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</si>
  <si>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</si>
  <si>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</si>
  <si>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</si>
  <si>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</si>
  <si>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</si>
  <si>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</si>
  <si>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</si>
  <si>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</si>
  <si>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</si>
  <si>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</si>
  <si>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</si>
  <si>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</si>
  <si>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</si>
  <si>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</si>
  <si>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</si>
  <si>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</si>
  <si>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</si>
  <si>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</si>
  <si>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</si>
  <si>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</si>
  <si>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</si>
  <si>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</si>
  <si>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</si>
  <si>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</si>
  <si>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</si>
  <si>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</si>
  <si>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</si>
  <si>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</si>
  <si>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</si>
  <si>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</si>
  <si>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</si>
  <si>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</si>
  <si>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</si>
  <si>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</si>
  <si>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</si>
  <si>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</si>
  <si>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</si>
  <si>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</si>
  <si>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</si>
  <si>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</si>
  <si>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</si>
  <si>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</si>
  <si>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</si>
  <si>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</si>
  <si>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</si>
  <si>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</si>
  <si>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</si>
  <si>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</si>
  <si>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</si>
  <si>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</si>
  <si>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</si>
  <si>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</si>
  <si>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</si>
  <si>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</si>
  <si>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</si>
  <si>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</si>
  <si>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</si>
  <si>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</si>
  <si>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</si>
  <si>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</si>
  <si>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</si>
  <si>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</si>
  <si>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</si>
  <si>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</si>
  <si>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</si>
  <si>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</si>
  <si>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</si>
  <si>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</si>
  <si>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</si>
  <si>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</si>
  <si>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</si>
  <si>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</si>
  <si>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</si>
  <si>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</si>
  <si>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</si>
  <si>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</si>
  <si>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</si>
  <si>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</si>
  <si>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</si>
  <si>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</si>
  <si>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</si>
  <si>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</si>
  <si>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</si>
  <si>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</si>
  <si>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</si>
  <si>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</si>
  <si>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</si>
  <si>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</si>
  <si>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</si>
  <si>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</si>
  <si>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</si>
  <si>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</si>
  <si>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</si>
  <si>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</si>
  <si>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</si>
  <si>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</si>
  <si>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</si>
  <si>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</si>
  <si>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</si>
  <si>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</si>
  <si>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</si>
  <si>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</si>
  <si>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</si>
  <si>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</si>
  <si>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</si>
  <si>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</si>
  <si>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</si>
  <si>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</si>
  <si>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</si>
  <si>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</si>
  <si>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</si>
  <si>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</si>
  <si>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</si>
  <si>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</si>
  <si>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</si>
  <si>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</si>
  <si>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</si>
  <si>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</si>
  <si>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</si>
  <si>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</si>
  <si>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</si>
  <si>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</si>
  <si>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</si>
  <si>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</si>
  <si>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</si>
  <si>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</si>
  <si>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</si>
  <si>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</si>
  <si>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</si>
  <si>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</si>
  <si>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</si>
  <si>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</si>
  <si>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</si>
  <si>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</si>
  <si>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</si>
  <si>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</si>
  <si>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</si>
  <si>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</si>
  <si>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</si>
  <si>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</si>
  <si>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</si>
  <si>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</si>
  <si>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</si>
  <si>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</si>
  <si>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</si>
  <si>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</si>
  <si>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</si>
  <si>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</si>
  <si>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</si>
  <si>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</si>
  <si>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</si>
  <si>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</si>
  <si>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</si>
  <si>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</si>
  <si>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</si>
  <si>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</si>
  <si>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</si>
  <si>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</si>
  <si>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</si>
  <si>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</si>
  <si>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</si>
  <si>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</si>
  <si>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</si>
  <si>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</si>
  <si>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</si>
  <si>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</si>
  <si>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</si>
  <si>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</si>
  <si>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</si>
  <si>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</si>
  <si>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</si>
  <si>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</si>
  <si>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</si>
  <si>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</si>
  <si>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</si>
  <si>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</si>
  <si>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</si>
  <si>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</si>
  <si>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</si>
  <si>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</si>
  <si>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</si>
  <si>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</si>
  <si>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</si>
  <si>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</si>
  <si>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</si>
  <si>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</si>
  <si>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</si>
  <si>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</si>
  <si>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</si>
  <si>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</si>
  <si>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</si>
  <si>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</si>
  <si>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</si>
  <si>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</si>
  <si>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</si>
  <si>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</si>
  <si>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</si>
  <si>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</si>
  <si>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</si>
  <si>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</si>
  <si>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</si>
  <si>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</si>
  <si>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</si>
  <si>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</si>
  <si>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</si>
  <si>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</si>
  <si>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</si>
  <si>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</si>
  <si>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</si>
  <si>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</si>
  <si>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</si>
  <si>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</si>
  <si>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</si>
  <si>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</si>
  <si>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</si>
  <si>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</si>
  <si>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</si>
  <si>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</si>
  <si>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</si>
  <si>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</si>
  <si>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</si>
  <si>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</si>
  <si>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</si>
  <si>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</si>
  <si>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</si>
  <si>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</si>
  <si>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</si>
  <si>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</si>
  <si>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</si>
  <si>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</si>
  <si>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</si>
  <si>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</si>
  <si>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</si>
  <si>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</si>
  <si>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</si>
  <si>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</si>
  <si>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</si>
  <si>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</si>
  <si>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</si>
  <si>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</si>
  <si>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</si>
  <si>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</si>
  <si>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</si>
  <si>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</si>
  <si>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</si>
  <si>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</si>
  <si>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</si>
  <si>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</si>
  <si>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</si>
  <si>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</si>
  <si>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</si>
  <si>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</si>
  <si>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</si>
  <si>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</si>
  <si>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</si>
  <si>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</si>
  <si>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</si>
  <si>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</si>
  <si>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</si>
  <si>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</si>
  <si>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</si>
  <si>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</si>
  <si>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</si>
  <si>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</si>
  <si>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</si>
  <si>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</si>
  <si>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</si>
  <si>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</si>
  <si>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</si>
  <si>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</si>
  <si>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</si>
  <si>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</si>
  <si>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</si>
  <si>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</si>
  <si>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</si>
  <si>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</si>
  <si>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</si>
  <si>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</si>
  <si>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</si>
  <si>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</si>
  <si>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</si>
  <si>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</si>
  <si>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</si>
  <si>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</si>
  <si>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</si>
  <si>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</si>
  <si>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</si>
  <si>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</si>
  <si>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</si>
  <si>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</si>
  <si>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</si>
  <si>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</si>
  <si>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</si>
  <si>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</si>
  <si>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</si>
  <si>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</si>
  <si>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</si>
  <si>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</si>
  <si>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</si>
  <si>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</si>
  <si>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</si>
  <si>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</si>
  <si>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</si>
  <si>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</si>
  <si>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</si>
  <si>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</si>
  <si>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</si>
  <si>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</si>
  <si>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</si>
  <si>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</si>
  <si>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</si>
  <si>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</si>
  <si>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</si>
  <si>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</si>
  <si>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</si>
  <si>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</si>
  <si>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</si>
  <si>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</si>
  <si>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</si>
  <si>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</si>
  <si>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</si>
  <si>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</si>
  <si>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</si>
  <si>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</si>
  <si>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</si>
  <si>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</si>
  <si>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</si>
  <si>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</si>
  <si>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</si>
  <si>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</si>
  <si>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</si>
  <si>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</si>
  <si>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</si>
  <si>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</si>
  <si>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</si>
  <si>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</si>
  <si>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</si>
  <si>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</si>
  <si>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</si>
  <si>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</si>
  <si>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</si>
  <si>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</si>
  <si>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</si>
  <si>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</si>
  <si>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</si>
  <si>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</si>
  <si>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</si>
  <si>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</si>
  <si>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</si>
  <si>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</si>
  <si>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</si>
  <si>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</si>
  <si>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</si>
  <si>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</si>
  <si>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</si>
  <si>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</si>
  <si>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</si>
  <si>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</si>
  <si>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</si>
  <si>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</si>
  <si>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</si>
  <si>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</si>
  <si>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</si>
  <si>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</si>
  <si>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</si>
  <si>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</si>
  <si>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</si>
  <si>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</si>
  <si>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</si>
  <si>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</si>
  <si>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</si>
  <si>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</si>
  <si>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</si>
  <si>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</si>
  <si>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</si>
  <si>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</si>
  <si>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</si>
  <si>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</si>
  <si>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</si>
  <si>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</si>
  <si>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</si>
  <si>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</si>
  <si>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</si>
  <si>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</si>
  <si>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</si>
  <si>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</si>
  <si>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</si>
  <si>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</si>
  <si>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</si>
  <si>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</si>
  <si>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</si>
  <si>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</si>
  <si>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</si>
  <si>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</si>
  <si>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</si>
  <si>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</si>
  <si>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</si>
  <si>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</si>
  <si>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</si>
  <si>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</si>
  <si>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</si>
  <si>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</si>
  <si>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</si>
  <si>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</si>
  <si>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</si>
  <si>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</si>
  <si>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</si>
  <si>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</si>
  <si>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</si>
  <si>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</si>
  <si>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</si>
  <si>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</si>
  <si>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</si>
  <si>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</si>
  <si>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</si>
  <si>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</si>
  <si>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</si>
  <si>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</si>
  <si>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</si>
  <si>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</si>
  <si>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</si>
  <si>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</si>
  <si>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</si>
  <si>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</si>
  <si>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</si>
  <si>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</si>
  <si>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</si>
  <si>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</si>
  <si>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</si>
  <si>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</si>
  <si>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</si>
  <si>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</si>
  <si>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</si>
  <si>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</si>
  <si>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</si>
  <si>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</si>
  <si>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</si>
  <si>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</si>
  <si>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</si>
  <si>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</si>
  <si>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</si>
  <si>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</si>
  <si>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</si>
  <si>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</si>
  <si>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</si>
  <si>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</si>
  <si>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</si>
  <si>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</si>
  <si>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</si>
  <si>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</si>
  <si>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</si>
  <si>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</si>
  <si>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</si>
  <si>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</si>
  <si>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</si>
  <si>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</si>
  <si>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</si>
  <si>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</si>
  <si>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</si>
  <si>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</si>
  <si>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</si>
  <si>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</si>
  <si>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</si>
  <si>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</si>
  <si>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</si>
  <si>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</si>
  <si>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</si>
  <si>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</si>
  <si>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</si>
  <si>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</si>
  <si>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</si>
  <si>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</si>
  <si>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</si>
  <si>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</si>
  <si>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</si>
  <si>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</si>
  <si>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</si>
  <si>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</si>
  <si>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</si>
  <si>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</si>
  <si>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</si>
  <si>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</si>
  <si>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</si>
  <si>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</si>
  <si>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</si>
  <si>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</si>
  <si>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</si>
  <si>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</si>
  <si>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</si>
  <si>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</si>
  <si>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</si>
  <si>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</si>
  <si>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</si>
  <si>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</si>
  <si>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</si>
  <si>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</si>
  <si>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</si>
  <si>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</si>
  <si>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</si>
  <si>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</si>
  <si>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</si>
  <si>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</si>
  <si>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</si>
  <si>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</si>
  <si>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</si>
  <si>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</si>
  <si>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</si>
  <si>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</si>
  <si>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</si>
  <si>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</si>
  <si>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</si>
  <si>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</si>
  <si>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</si>
  <si>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</si>
  <si>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</si>
  <si>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</si>
  <si>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</si>
  <si>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</si>
  <si>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</si>
  <si>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</si>
  <si>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</si>
  <si>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</si>
  <si>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</si>
  <si>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</si>
  <si>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</si>
  <si>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</si>
  <si>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</si>
  <si>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</si>
  <si>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</si>
  <si>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</si>
  <si>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</si>
  <si>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</si>
  <si>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</si>
  <si>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</si>
  <si>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</si>
  <si>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</si>
  <si>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</si>
  <si>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</si>
  <si>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</si>
  <si>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</si>
  <si>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</si>
  <si>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</si>
  <si>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</si>
  <si>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</si>
  <si>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</si>
  <si>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</si>
  <si>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</si>
  <si>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</si>
  <si>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</si>
  <si>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</si>
  <si>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</si>
  <si>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</si>
  <si>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</si>
  <si>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</si>
  <si>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</si>
  <si>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</si>
  <si>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</si>
  <si>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</si>
  <si>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</si>
  <si>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</si>
  <si>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</si>
  <si>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</si>
  <si>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</si>
  <si>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</si>
  <si>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</si>
  <si>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</si>
  <si>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</si>
  <si>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</si>
  <si>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</si>
  <si>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</si>
  <si>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</si>
  <si>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</si>
  <si>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</si>
  <si>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</si>
  <si>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</si>
  <si>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</si>
  <si>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</si>
  <si>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</si>
  <si>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</si>
  <si>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</si>
  <si>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</si>
  <si>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</si>
  <si>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</si>
  <si>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</si>
  <si>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</si>
  <si>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</si>
  <si>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</si>
  <si>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</si>
  <si>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</si>
  <si>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</si>
  <si>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</si>
  <si>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</si>
  <si>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</si>
  <si>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</si>
  <si>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</si>
  <si>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</si>
  <si>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</si>
  <si>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</si>
  <si>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</si>
  <si>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</si>
  <si>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</si>
  <si>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</si>
  <si>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</si>
  <si>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</si>
  <si>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</si>
  <si>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</si>
  <si>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</si>
  <si>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</si>
  <si>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</si>
  <si>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</si>
  <si>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</si>
  <si>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</si>
  <si>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</si>
  <si>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</si>
  <si>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</si>
  <si>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</si>
  <si>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</si>
  <si>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</si>
  <si>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</si>
  <si>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</si>
  <si>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</si>
  <si>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</si>
  <si>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</si>
  <si>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</si>
  <si>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</si>
  <si>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</si>
  <si>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</si>
  <si>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</si>
  <si>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</si>
  <si>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</si>
  <si>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</si>
  <si>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</si>
  <si>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</si>
  <si>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</si>
  <si>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</si>
  <si>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</si>
  <si>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</si>
  <si>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</si>
  <si>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</si>
  <si>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</si>
  <si>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</si>
  <si>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</si>
  <si>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</si>
  <si>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</si>
  <si>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</si>
  <si>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</si>
  <si>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</si>
  <si>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</si>
  <si>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</si>
  <si>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</si>
  <si>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</si>
  <si>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</si>
  <si>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</si>
  <si>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</si>
  <si>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</si>
  <si>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</si>
  <si>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</si>
  <si>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</si>
  <si>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</si>
  <si>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</si>
  <si>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</si>
  <si>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</si>
  <si>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</si>
  <si>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</si>
  <si>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</si>
  <si>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</si>
  <si>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</si>
  <si>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</si>
  <si>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</si>
  <si>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</si>
  <si>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</si>
  <si>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</si>
  <si>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</si>
  <si>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</si>
  <si>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</si>
  <si>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</si>
  <si>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</si>
  <si>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</si>
  <si>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</si>
  <si>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</si>
  <si>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</si>
  <si>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</si>
  <si>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</si>
  <si>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</si>
  <si>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</si>
  <si>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</si>
  <si>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</si>
  <si>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</si>
  <si>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</si>
  <si>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</si>
  <si>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</si>
  <si>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</si>
  <si>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</si>
  <si>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</si>
  <si>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</si>
  <si>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</si>
  <si>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</si>
  <si>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</si>
  <si>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</si>
  <si>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</si>
  <si>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</si>
  <si>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</si>
  <si>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</si>
  <si>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</si>
  <si>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</si>
  <si>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</si>
  <si>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</si>
  <si>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</si>
  <si>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</si>
  <si>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</si>
  <si>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</si>
  <si>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</si>
  <si>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</si>
  <si>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</si>
  <si>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</si>
  <si>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</si>
  <si>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</si>
  <si>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</si>
  <si>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</si>
  <si>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</si>
  <si>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</si>
  <si>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</si>
  <si>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</si>
  <si>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</si>
  <si>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</si>
  <si>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</si>
  <si>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</si>
  <si>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</si>
  <si>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</si>
  <si>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</si>
  <si>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</si>
  <si>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</si>
  <si>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</si>
  <si>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</si>
  <si>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</si>
  <si>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</si>
  <si>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</si>
  <si>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</si>
  <si>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</si>
  <si>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</si>
  <si>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</si>
  <si>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</si>
  <si>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</si>
  <si>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</si>
  <si>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</si>
  <si>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</si>
  <si>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</si>
  <si>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</si>
  <si>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</si>
  <si>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</si>
  <si>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</si>
  <si>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</si>
  <si>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</si>
  <si>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</si>
  <si>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</si>
  <si>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</si>
  <si>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</si>
  <si>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</si>
  <si>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</si>
  <si>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</si>
  <si>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</si>
  <si>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</si>
  <si>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</si>
  <si>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</si>
  <si>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</si>
  <si>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</si>
  <si>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</si>
  <si>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</si>
  <si>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</si>
  <si>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</si>
  <si>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</si>
  <si>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</si>
  <si>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</si>
  <si>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</si>
  <si>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</si>
  <si>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</si>
  <si>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</si>
  <si>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</si>
  <si>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</si>
  <si>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</si>
  <si>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</si>
  <si>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</si>
  <si>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</si>
  <si>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</si>
  <si>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</si>
  <si>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</si>
  <si>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</si>
  <si>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</si>
  <si>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</si>
  <si>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</si>
  <si>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</si>
  <si>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</si>
  <si>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</si>
  <si>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</si>
  <si>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</si>
  <si>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</si>
  <si>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</si>
  <si>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</si>
  <si>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</si>
  <si>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</si>
  <si>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</si>
  <si>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</si>
  <si>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</si>
  <si>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</si>
  <si>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</si>
  <si>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</si>
  <si>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</si>
  <si>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</si>
  <si>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</si>
  <si>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</si>
  <si>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</si>
  <si>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</si>
  <si>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</si>
  <si>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</si>
  <si>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</si>
  <si>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</si>
  <si>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</si>
  <si>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</si>
  <si>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</si>
  <si>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</si>
  <si>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</si>
  <si>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</si>
  <si>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</si>
  <si>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</si>
  <si>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</si>
  <si>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</si>
  <si>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</si>
  <si>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</si>
  <si>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</si>
  <si>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</si>
  <si>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</si>
  <si>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</si>
  <si>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</si>
  <si>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</si>
  <si>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</si>
  <si>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</si>
  <si>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</si>
  <si>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</si>
  <si>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</si>
  <si>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</si>
  <si>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</si>
  <si>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</si>
  <si>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</si>
  <si>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</si>
  <si>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</si>
  <si>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</si>
  <si>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</si>
  <si>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</si>
  <si>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</si>
  <si>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</si>
  <si>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</si>
  <si>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</si>
  <si>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</si>
  <si>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</si>
  <si>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</si>
  <si>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</si>
  <si>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</si>
  <si>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</si>
  <si>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</si>
  <si>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</si>
  <si>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</si>
  <si>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</si>
  <si>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</si>
  <si>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</si>
  <si>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</si>
  <si>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</si>
  <si>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</si>
  <si>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</si>
  <si>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</si>
  <si>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</si>
  <si>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</si>
  <si>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</si>
  <si>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</si>
  <si>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</si>
  <si>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</si>
  <si>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</si>
  <si>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</si>
  <si>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</si>
  <si>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</si>
  <si>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</si>
  <si>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</si>
  <si>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</si>
  <si>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</si>
  <si>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</si>
  <si>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</si>
  <si>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</si>
  <si>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</si>
  <si>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</si>
  <si>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</si>
  <si>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</si>
  <si>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</si>
  <si>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</si>
  <si>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</si>
  <si>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</si>
  <si>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</si>
  <si>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</si>
  <si>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</si>
  <si>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</si>
  <si>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</si>
  <si>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</si>
  <si>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</si>
  <si>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</si>
  <si>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</si>
  <si>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</si>
  <si>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</si>
  <si>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</si>
  <si>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</si>
  <si>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</si>
  <si>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</si>
  <si>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</si>
  <si>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</si>
  <si>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</si>
  <si>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</si>
  <si>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</si>
  <si>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</si>
  <si>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</si>
  <si>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</si>
  <si>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</si>
  <si>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</si>
  <si>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</si>
  <si>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</si>
  <si>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</si>
  <si>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</si>
  <si>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</si>
  <si>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</si>
  <si>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</si>
  <si>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</si>
  <si>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</si>
  <si>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</si>
  <si>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</si>
  <si>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</si>
  <si>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</si>
  <si>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</si>
  <si>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</si>
  <si>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</si>
  <si>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</si>
  <si>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</si>
  <si>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</si>
  <si>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</si>
  <si>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</si>
  <si>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</si>
  <si>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</si>
  <si>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</si>
  <si>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</si>
  <si>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</si>
  <si>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</si>
  <si>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</si>
  <si>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</si>
  <si>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</si>
  <si>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</si>
  <si>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</si>
  <si>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</si>
  <si>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</si>
  <si>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</si>
  <si>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</si>
  <si>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</si>
  <si>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</si>
  <si>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</si>
  <si>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</si>
  <si>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</si>
  <si>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</si>
  <si>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</si>
  <si>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</si>
  <si>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</si>
  <si>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</si>
  <si>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</si>
  <si>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</si>
  <si>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</si>
  <si>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</si>
  <si>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</si>
  <si>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</si>
  <si>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</si>
  <si>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</si>
  <si>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</si>
  <si>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</si>
  <si>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</si>
  <si>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</si>
  <si>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</si>
  <si>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</si>
  <si>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</si>
  <si>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</si>
  <si>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</si>
  <si>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</si>
  <si>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</si>
  <si>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</si>
  <si>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</si>
  <si>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</si>
  <si>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</si>
  <si>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</si>
  <si>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</si>
  <si>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</si>
  <si>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</si>
  <si>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</si>
  <si>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</si>
  <si>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</si>
  <si>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</si>
  <si>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</si>
  <si>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</si>
  <si>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</si>
  <si>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</si>
  <si>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</si>
  <si>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</si>
  <si>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</si>
  <si>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</si>
  <si>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</si>
  <si>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</si>
  <si>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</si>
  <si>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</si>
  <si>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</si>
  <si>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</si>
  <si>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</si>
  <si>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</si>
  <si>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</si>
  <si>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</si>
  <si>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</si>
  <si>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</si>
  <si>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</si>
  <si>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</si>
  <si>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</si>
  <si>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</si>
  <si>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</si>
  <si>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</si>
  <si>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</si>
  <si>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</si>
  <si>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</si>
  <si>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</si>
  <si>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</si>
  <si>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</si>
  <si>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</si>
  <si>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</si>
  <si>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</si>
  <si>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</si>
  <si>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</si>
  <si>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</si>
  <si>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</si>
  <si>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</si>
  <si>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</si>
  <si>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</si>
  <si>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</si>
  <si>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</si>
  <si>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</si>
  <si>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</si>
  <si>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</si>
  <si>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</si>
  <si>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</si>
  <si>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</si>
  <si>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</si>
  <si>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</si>
  <si>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</si>
  <si>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</si>
  <si>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</si>
  <si>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</si>
  <si>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</si>
  <si>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</si>
  <si>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</si>
  <si>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</si>
  <si>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</si>
  <si>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</si>
  <si>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</si>
  <si>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</si>
  <si>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</si>
  <si>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</si>
  <si>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</si>
  <si>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</si>
  <si>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</si>
  <si>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</si>
  <si>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</si>
  <si>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</si>
  <si>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</si>
  <si>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</si>
  <si>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</si>
  <si>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</si>
  <si>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</si>
  <si>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</si>
  <si>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</si>
  <si>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</si>
  <si>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</si>
  <si>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</si>
  <si>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</si>
  <si>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</si>
  <si>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</si>
  <si>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</si>
  <si>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</si>
  <si>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</si>
  <si>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</si>
  <si>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</si>
  <si>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</si>
  <si>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</si>
  <si>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</si>
  <si>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</si>
  <si>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</si>
  <si>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</si>
  <si>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</si>
  <si>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</si>
  <si>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</si>
  <si>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</si>
  <si>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</si>
  <si>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</si>
  <si>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</si>
  <si>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</si>
  <si>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</si>
  <si>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</si>
  <si>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</si>
  <si>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</si>
  <si>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</si>
  <si>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</si>
  <si>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</si>
  <si>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</si>
  <si>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</si>
  <si>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</si>
  <si>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</si>
  <si>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</si>
  <si>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</si>
  <si>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</si>
  <si>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</si>
  <si>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</si>
  <si>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</si>
  <si>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</si>
  <si>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</si>
  <si>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</si>
  <si>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</si>
  <si>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</si>
  <si>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</si>
  <si>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</si>
  <si>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</si>
  <si>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</si>
  <si>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</si>
  <si>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</si>
  <si>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</si>
  <si>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</si>
  <si>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</si>
  <si>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</si>
  <si>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</si>
  <si>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</si>
  <si>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</si>
  <si>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</si>
  <si>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</si>
  <si>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</si>
  <si>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</si>
  <si>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</si>
  <si>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</si>
  <si>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</si>
  <si>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</si>
  <si>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</si>
  <si>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</si>
  <si>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</si>
  <si>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</si>
  <si>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</si>
  <si>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</si>
  <si>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</si>
  <si>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</si>
  <si>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</si>
  <si>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</si>
  <si>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</si>
  <si>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</si>
  <si>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</si>
  <si>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</si>
  <si>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</si>
  <si>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</si>
  <si>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</si>
  <si>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</si>
  <si>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</si>
  <si>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</si>
  <si>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</si>
  <si>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</si>
  <si>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</si>
  <si>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</si>
  <si>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</si>
  <si>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</si>
  <si>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</si>
  <si>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</si>
  <si>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</si>
  <si>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</si>
  <si>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</si>
  <si>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</si>
  <si>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</si>
  <si>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</si>
  <si>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</si>
  <si>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</si>
  <si>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</si>
  <si>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</si>
  <si>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</si>
  <si>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</si>
  <si>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</si>
  <si>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</si>
  <si>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</si>
  <si>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</si>
  <si>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</si>
  <si>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</si>
  <si>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</si>
  <si>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</si>
  <si>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</si>
  <si>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</si>
  <si>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</si>
  <si>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</si>
  <si>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</si>
  <si>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</si>
  <si>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</si>
  <si>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</si>
  <si>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</si>
  <si>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</si>
  <si>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</si>
  <si>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</si>
  <si>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</si>
  <si>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</si>
  <si>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</si>
  <si>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</si>
  <si>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</si>
  <si>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</si>
  <si>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</si>
  <si>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</si>
  <si>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</si>
  <si>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</si>
  <si>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</si>
  <si>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</si>
  <si>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</si>
  <si>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</si>
  <si>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</si>
  <si>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</si>
  <si>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</si>
  <si>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</si>
  <si>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</si>
  <si>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</si>
  <si>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</si>
  <si>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</si>
  <si>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</si>
  <si>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</si>
  <si>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</si>
  <si>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</si>
  <si>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</si>
  <si>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</si>
  <si>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</si>
  <si>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</si>
  <si>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</si>
  <si>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</si>
  <si>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</si>
  <si>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</si>
  <si>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</si>
  <si>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</si>
  <si>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</si>
  <si>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</si>
  <si>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</si>
  <si>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</si>
  <si>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</si>
  <si>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</si>
  <si>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</si>
  <si>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</si>
  <si>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</si>
  <si>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</si>
  <si>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</si>
  <si>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</si>
  <si>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</si>
  <si>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</si>
  <si>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</si>
  <si>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</si>
  <si>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</si>
  <si>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</si>
  <si>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</si>
  <si>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</si>
  <si>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</si>
  <si>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</si>
  <si>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</si>
  <si>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</si>
  <si>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</si>
  <si>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</si>
  <si>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</si>
  <si>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</si>
  <si>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</si>
  <si>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</si>
  <si>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</si>
  <si>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</si>
  <si>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</si>
  <si>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</si>
  <si>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</si>
  <si>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</si>
  <si>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</si>
  <si>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</si>
  <si>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</si>
  <si>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</si>
  <si>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</si>
  <si>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</si>
  <si>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</si>
  <si>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</si>
  <si>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</si>
  <si>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</si>
  <si>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</si>
  <si>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</si>
  <si>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</si>
  <si>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</si>
  <si>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</si>
  <si>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</si>
  <si>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</si>
  <si>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</si>
  <si>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</si>
  <si>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</si>
  <si>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</si>
  <si>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</si>
  <si>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</si>
  <si>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</si>
  <si>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</si>
  <si>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</si>
  <si>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</si>
  <si>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</si>
  <si>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</si>
  <si>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</si>
  <si>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</si>
  <si>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</si>
  <si>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</si>
  <si>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</si>
  <si>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</si>
  <si>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</si>
  <si>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</si>
  <si>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</si>
  <si>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</si>
  <si>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</si>
  <si>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</si>
  <si>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</si>
  <si>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</si>
  <si>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</si>
  <si>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</si>
  <si>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</si>
  <si>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</si>
  <si>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</si>
  <si>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</si>
  <si>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</si>
  <si>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</si>
  <si>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</si>
  <si>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</si>
  <si>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</si>
  <si>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</si>
  <si>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</si>
  <si>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</si>
  <si>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</si>
  <si>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</si>
  <si>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</si>
  <si>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</si>
  <si>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</si>
  <si>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</si>
  <si>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</si>
  <si>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</si>
  <si>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</si>
  <si>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</si>
  <si>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</si>
  <si>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</si>
  <si>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</si>
  <si>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</si>
  <si>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</si>
  <si>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</si>
  <si>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</si>
  <si>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</si>
  <si>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</si>
  <si>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</si>
  <si>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</si>
  <si>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</si>
  <si>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</si>
  <si>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</si>
  <si>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</si>
  <si>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</si>
  <si>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</si>
  <si>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</si>
  <si>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</si>
  <si>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</si>
  <si>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</si>
  <si>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</si>
  <si>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</si>
  <si>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</si>
  <si>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</si>
  <si>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</si>
  <si>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</si>
  <si>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</si>
  <si>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</si>
  <si>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</si>
  <si>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</si>
  <si>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</si>
  <si>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</si>
  <si>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</si>
  <si>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</si>
  <si>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</si>
  <si>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</si>
  <si>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</si>
  <si>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</si>
  <si>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</si>
  <si>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</si>
  <si>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</si>
  <si>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</si>
  <si>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</si>
  <si>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</si>
  <si>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</si>
  <si>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</si>
  <si>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</si>
  <si>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</si>
  <si>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</si>
  <si>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</si>
  <si>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</si>
  <si>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</si>
  <si>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</si>
  <si>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</si>
  <si>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</si>
  <si>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</si>
  <si>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</si>
  <si>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</si>
  <si>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</si>
  <si>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</si>
  <si>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</si>
  <si>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</si>
  <si>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</si>
  <si>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</si>
  <si>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</si>
  <si>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</si>
  <si>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</si>
  <si>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</si>
  <si>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</si>
  <si>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</si>
  <si>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</si>
  <si>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</si>
  <si>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</si>
  <si>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</si>
  <si>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</si>
  <si>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</si>
  <si>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</si>
  <si>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</si>
  <si>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</si>
  <si>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</si>
  <si>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</si>
  <si>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</si>
  <si>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</si>
  <si>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</si>
  <si>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</si>
  <si>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</si>
  <si>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</si>
  <si>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</si>
  <si>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</si>
  <si>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</si>
  <si>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</si>
  <si>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</si>
  <si>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</si>
  <si>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</si>
  <si>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</si>
  <si>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</si>
  <si>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</si>
  <si>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</si>
  <si>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</si>
  <si>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</si>
  <si>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</si>
  <si>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</si>
  <si>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</si>
  <si>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</si>
  <si>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</si>
  <si>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</si>
  <si>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</si>
  <si>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</si>
  <si>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</si>
  <si>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</si>
  <si>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</si>
  <si>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</si>
  <si>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</si>
  <si>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</si>
  <si>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</si>
  <si>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</si>
  <si>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</si>
  <si>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</si>
  <si>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</si>
  <si>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</si>
  <si>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</si>
  <si>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</si>
  <si>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</si>
  <si>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</si>
  <si>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</si>
  <si>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</si>
  <si>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</si>
  <si>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</si>
  <si>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</si>
  <si>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</si>
  <si>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</si>
  <si>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</si>
  <si>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</si>
  <si>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</si>
  <si>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</si>
  <si>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</si>
  <si>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</si>
  <si>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</si>
  <si>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</si>
  <si>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</si>
  <si>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</si>
  <si>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</si>
  <si>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</si>
  <si>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</si>
  <si>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</si>
  <si>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</si>
  <si>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</si>
  <si>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</si>
  <si>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</si>
  <si>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</si>
  <si>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</si>
  <si>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</si>
  <si>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</si>
  <si>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</si>
  <si>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</si>
  <si>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</si>
  <si>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</si>
  <si>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</si>
  <si>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</si>
  <si>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</si>
  <si>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</si>
  <si>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</si>
  <si>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</si>
  <si>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</si>
  <si>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</si>
  <si>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</si>
  <si>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</si>
  <si>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</si>
  <si>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</si>
  <si>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</si>
  <si>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</si>
  <si>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</si>
  <si>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</si>
  <si>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</si>
  <si>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</si>
  <si>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</si>
  <si>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</si>
  <si>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</si>
  <si>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</si>
  <si>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</si>
  <si>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</si>
  <si>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</si>
  <si>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</si>
  <si>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</si>
  <si>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</si>
  <si>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</si>
  <si>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</si>
  <si>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</si>
  <si>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</si>
  <si>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</si>
  <si>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</si>
  <si>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</si>
  <si>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</si>
  <si>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</si>
  <si>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</si>
  <si>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</si>
  <si>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</si>
  <si>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</si>
  <si>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</si>
  <si>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</si>
  <si>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</si>
  <si>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</si>
  <si>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</si>
  <si>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</si>
  <si>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</si>
  <si>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</si>
  <si>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</si>
  <si>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</si>
  <si>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</si>
  <si>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</si>
  <si>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</si>
  <si>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</si>
  <si>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</si>
  <si>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</si>
  <si>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</si>
  <si>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</si>
  <si>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</si>
  <si>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</si>
  <si>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</si>
  <si>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</si>
  <si>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</si>
  <si>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</si>
  <si>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</si>
  <si>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</si>
  <si>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</si>
  <si>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</si>
  <si>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</si>
  <si>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</si>
  <si>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</si>
  <si>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</si>
  <si>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</si>
  <si>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</si>
  <si>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</si>
  <si>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</si>
  <si>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</si>
  <si>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</si>
  <si>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</si>
  <si>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</si>
  <si>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</si>
  <si>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</si>
  <si>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</si>
  <si>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</si>
  <si>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</si>
  <si>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</si>
  <si>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</si>
  <si>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</si>
  <si>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</si>
  <si>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</si>
  <si>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</si>
  <si>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</si>
  <si>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</si>
  <si>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</si>
  <si>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</si>
  <si>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</si>
  <si>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</si>
  <si>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</si>
  <si>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</si>
  <si>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</si>
  <si>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</si>
  <si>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</si>
  <si>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</si>
  <si>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</si>
  <si>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</si>
  <si>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</si>
  <si>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</si>
  <si>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</si>
  <si>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</si>
  <si>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</si>
  <si>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</si>
  <si>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</si>
  <si>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</si>
  <si>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</si>
  <si>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</si>
  <si>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</si>
  <si>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</si>
  <si>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</si>
  <si>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</si>
  <si>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</si>
  <si>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</si>
  <si>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</si>
  <si>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</si>
  <si>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</si>
  <si>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</si>
  <si>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</si>
  <si>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</si>
  <si>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</si>
  <si>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</si>
  <si>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</si>
  <si>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</si>
  <si>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</si>
  <si>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</si>
  <si>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</si>
  <si>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</si>
  <si>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</si>
  <si>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</si>
  <si>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</si>
  <si>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</si>
  <si>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</si>
  <si>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</si>
  <si>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</si>
  <si>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</si>
  <si>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</si>
  <si>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</si>
  <si>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</si>
  <si>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</si>
  <si>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</si>
  <si>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</si>
  <si>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</si>
  <si>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</si>
  <si>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</si>
  <si>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</si>
  <si>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</si>
  <si>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</si>
  <si>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</si>
  <si>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</si>
  <si>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</si>
  <si>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</si>
  <si>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</si>
  <si>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</si>
  <si>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</si>
  <si>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</si>
  <si>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</si>
  <si>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</si>
  <si>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</si>
  <si>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</si>
  <si>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</si>
  <si>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</si>
  <si>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</si>
  <si>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</si>
  <si>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</si>
  <si>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</si>
  <si>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</si>
  <si>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</si>
  <si>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</si>
  <si>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</si>
  <si>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</si>
  <si>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</si>
  <si>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</si>
  <si>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</si>
  <si>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</si>
  <si>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</si>
  <si>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</si>
  <si>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</si>
  <si>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</si>
  <si>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</si>
  <si>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</si>
  <si>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</si>
  <si>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</si>
  <si>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</si>
  <si>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</si>
  <si>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</si>
  <si>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</si>
  <si>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</si>
  <si>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</si>
  <si>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</si>
  <si>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</si>
  <si>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</si>
  <si>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</si>
  <si>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</si>
  <si>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</si>
  <si>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</si>
  <si>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</si>
  <si>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</si>
  <si>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</si>
  <si>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</si>
  <si>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</si>
  <si>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</si>
  <si>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</si>
  <si>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</si>
  <si>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</si>
  <si>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</si>
  <si>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</si>
  <si>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</si>
  <si>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</si>
  <si>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</si>
  <si>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</si>
  <si>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</si>
  <si>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</si>
  <si>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</si>
  <si>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</si>
  <si>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</si>
  <si>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</si>
  <si>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</si>
  <si>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</si>
  <si>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</si>
  <si>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</si>
  <si>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</si>
  <si>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</si>
  <si>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</si>
  <si>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</si>
  <si>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</si>
  <si>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</si>
  <si>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</si>
  <si>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</si>
  <si>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</si>
  <si>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</si>
  <si>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</si>
  <si>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</si>
  <si>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</si>
  <si>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</si>
  <si>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</si>
  <si>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</si>
  <si>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</si>
  <si>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</si>
  <si>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</si>
  <si>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</si>
  <si>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</si>
  <si>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</si>
  <si>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</si>
  <si>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</si>
  <si>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</si>
  <si>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</si>
  <si>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</si>
  <si>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</si>
  <si>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</si>
  <si>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</si>
  <si>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</si>
  <si>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</si>
  <si>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</si>
  <si>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</si>
  <si>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</si>
  <si>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</si>
  <si>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</si>
  <si>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</si>
  <si>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</si>
  <si>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</si>
  <si>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</si>
  <si>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</si>
  <si>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</si>
  <si>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</si>
  <si>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</si>
  <si>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</si>
  <si>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</si>
  <si>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</si>
  <si>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</si>
  <si>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</si>
  <si>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</si>
  <si>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</si>
  <si>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</si>
  <si>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</si>
  <si>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</si>
  <si>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</si>
  <si>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</si>
  <si>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</si>
  <si>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</si>
  <si>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</si>
  <si>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</si>
  <si>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</si>
  <si>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</si>
  <si>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</si>
  <si>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</si>
  <si>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</si>
  <si>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</si>
  <si>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</si>
  <si>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</si>
  <si>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</si>
  <si>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</si>
  <si>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</si>
  <si>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</si>
  <si>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</si>
  <si>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</si>
  <si>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</si>
  <si>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</si>
  <si>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</si>
  <si>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</si>
  <si>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</si>
  <si>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</si>
  <si>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</si>
  <si>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</si>
  <si>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</si>
  <si>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</si>
  <si>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</si>
  <si>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</si>
  <si>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</si>
  <si>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</si>
  <si>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</si>
  <si>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</si>
  <si>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</si>
  <si>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</si>
  <si>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</si>
  <si>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</si>
  <si>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</si>
  <si>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</si>
  <si>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</si>
  <si>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</si>
  <si>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</si>
  <si>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</si>
  <si>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</si>
  <si>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</si>
  <si>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</si>
  <si>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</si>
  <si>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</si>
  <si>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</si>
  <si>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</si>
  <si>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</si>
  <si>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</si>
  <si>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</si>
  <si>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</si>
  <si>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</si>
  <si>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</si>
  <si>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</si>
  <si>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</si>
  <si>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</si>
  <si>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</si>
  <si>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</si>
  <si>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</si>
  <si>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</si>
  <si>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</si>
  <si>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</si>
  <si>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</si>
  <si>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</si>
  <si>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</si>
  <si>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</si>
  <si>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</si>
  <si>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</si>
  <si>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</si>
  <si>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</si>
  <si>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</si>
  <si>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</si>
  <si>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</si>
  <si>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</si>
  <si>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</si>
  <si>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</si>
  <si>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</si>
  <si>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</si>
  <si>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</si>
  <si>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</si>
  <si>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</si>
  <si>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</si>
  <si>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</si>
  <si>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</si>
  <si>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</si>
  <si>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</si>
  <si>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</si>
  <si>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</si>
  <si>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</si>
  <si>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</si>
  <si>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</si>
  <si>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</si>
  <si>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</si>
  <si>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</si>
  <si>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</si>
  <si>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</si>
  <si>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</si>
  <si>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</si>
  <si>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</si>
  <si>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</si>
  <si>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</si>
  <si>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</si>
  <si>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</si>
  <si>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</si>
  <si>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</si>
  <si>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</si>
  <si>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</si>
  <si>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</si>
  <si>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</si>
  <si>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</si>
  <si>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</si>
  <si>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</si>
  <si>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</si>
  <si>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</si>
  <si>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</si>
  <si>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</si>
  <si>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</si>
  <si>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</si>
  <si>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</si>
  <si>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</si>
  <si>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</si>
  <si>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</si>
  <si>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</si>
  <si>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</si>
  <si>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</si>
  <si>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</si>
  <si>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</si>
  <si>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</si>
  <si>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</si>
  <si>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</si>
  <si>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</si>
  <si>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</si>
  <si>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</si>
  <si>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</si>
  <si>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</si>
  <si>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</si>
  <si>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</si>
  <si>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</si>
  <si>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</si>
  <si>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</si>
  <si>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</si>
  <si>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</si>
  <si>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</si>
  <si>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</si>
  <si>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</si>
  <si>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</si>
  <si>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</si>
  <si>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</si>
  <si>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</si>
  <si>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</si>
  <si>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</si>
  <si>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</si>
  <si>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</si>
  <si>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</si>
  <si>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</si>
  <si>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</si>
  <si>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</si>
  <si>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</si>
  <si>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</si>
  <si>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</si>
  <si>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</si>
  <si>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</si>
  <si>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</si>
  <si>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</si>
  <si>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</si>
  <si>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</si>
  <si>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</si>
  <si>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</si>
  <si>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</si>
  <si>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</si>
  <si>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</si>
  <si>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</si>
  <si>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</si>
  <si>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</si>
  <si>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</si>
  <si>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</si>
  <si>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</si>
  <si>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</si>
  <si>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</si>
  <si>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</si>
  <si>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</si>
  <si>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</si>
  <si>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</si>
  <si>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</si>
  <si>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</si>
  <si>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</si>
  <si>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</si>
  <si>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</si>
  <si>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</si>
  <si>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</si>
  <si>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</si>
  <si>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</si>
  <si>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</si>
  <si>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</si>
  <si>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</si>
  <si>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</si>
  <si>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</si>
  <si>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</si>
  <si>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</si>
  <si>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</si>
  <si>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</si>
  <si>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</si>
  <si>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</si>
  <si>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</si>
  <si>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</si>
  <si>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</si>
  <si>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</si>
  <si>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</si>
  <si>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</si>
  <si>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</si>
  <si>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</si>
  <si>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</si>
  <si>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</si>
  <si>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</si>
  <si>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</si>
  <si>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</si>
  <si>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</si>
  <si>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</si>
  <si>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</si>
  <si>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</si>
  <si>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</si>
  <si>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</si>
  <si>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</si>
  <si>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</si>
  <si>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</si>
  <si>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</si>
  <si>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</si>
  <si>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</si>
  <si>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</si>
  <si>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</si>
  <si>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</si>
  <si>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</si>
  <si>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</si>
  <si>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</si>
  <si>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</si>
  <si>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</si>
  <si>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</si>
  <si>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</si>
  <si>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</si>
  <si>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</si>
  <si>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</si>
  <si>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</si>
  <si>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</si>
  <si>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</si>
  <si>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</si>
  <si>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</si>
  <si>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</si>
  <si>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</si>
  <si>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</si>
  <si>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</si>
  <si>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</si>
  <si>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</si>
  <si>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</si>
  <si>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</si>
  <si>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</si>
  <si>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</si>
  <si>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</si>
  <si>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</si>
  <si>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</si>
  <si>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</si>
  <si>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</si>
  <si>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</si>
  <si>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</si>
  <si>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</si>
  <si>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</si>
  <si>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</si>
  <si>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</si>
  <si>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</si>
  <si>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</si>
  <si>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</si>
  <si>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</si>
  <si>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</si>
  <si>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</si>
  <si>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</si>
  <si>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</si>
  <si>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</si>
  <si>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</si>
  <si>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</si>
  <si>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</si>
  <si>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</si>
  <si>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</si>
  <si>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</si>
  <si>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</si>
  <si>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</si>
  <si>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</si>
  <si>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</si>
  <si>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</si>
  <si>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</si>
  <si>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</si>
  <si>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</si>
  <si>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</si>
  <si>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</si>
  <si>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</si>
  <si>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</si>
  <si>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</si>
  <si>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</si>
  <si>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</si>
  <si>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</si>
  <si>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</si>
  <si>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</si>
  <si>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</si>
  <si>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</si>
  <si>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</si>
  <si>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</si>
  <si>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</si>
  <si>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</si>
  <si>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</si>
  <si>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</si>
  <si>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</si>
  <si>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</si>
  <si>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</si>
  <si>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</si>
  <si>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</si>
  <si>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</si>
  <si>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</si>
  <si>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</si>
  <si>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</si>
  <si>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</si>
  <si>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</si>
  <si>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</si>
  <si>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</si>
  <si>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</si>
  <si>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</si>
  <si>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</si>
  <si>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</si>
  <si>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</si>
  <si>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</si>
  <si>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</si>
  <si>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</si>
  <si>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</si>
  <si>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</si>
  <si>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</si>
  <si>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</si>
  <si>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</si>
  <si>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</si>
  <si>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</si>
  <si>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</si>
  <si>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</si>
  <si>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</si>
  <si>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</si>
  <si>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</si>
  <si>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</si>
  <si>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</si>
  <si>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</si>
  <si>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</si>
  <si>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</si>
  <si>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</si>
  <si>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</si>
  <si>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</si>
  <si>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</si>
  <si>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</si>
  <si>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</si>
  <si>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</si>
  <si>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</si>
  <si>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</si>
  <si>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</si>
  <si>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</si>
  <si>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</si>
  <si>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</si>
  <si>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</si>
  <si>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</si>
  <si>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</si>
  <si>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</si>
  <si>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</si>
  <si>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</si>
  <si>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</si>
  <si>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</si>
  <si>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</si>
  <si>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</si>
  <si>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</si>
  <si>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</si>
  <si>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</si>
  <si>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</si>
  <si>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</si>
  <si>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</si>
  <si>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</si>
  <si>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</si>
  <si>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</si>
  <si>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</si>
  <si>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</si>
  <si>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</si>
  <si>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</si>
  <si>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</si>
  <si>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</si>
  <si>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</si>
  <si>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</si>
  <si>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</si>
  <si>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</si>
  <si>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</si>
  <si>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</si>
  <si>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</si>
  <si>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</si>
  <si>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</si>
  <si>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</si>
  <si>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</si>
  <si>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</si>
  <si>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</si>
  <si>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</si>
  <si>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</si>
  <si>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</si>
  <si>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</si>
  <si>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</si>
  <si>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</si>
  <si>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</si>
  <si>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</si>
  <si>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</si>
  <si>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</si>
  <si>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</si>
  <si>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</si>
  <si>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</si>
  <si>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</si>
  <si>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</si>
  <si>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</si>
  <si>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</si>
  <si>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</si>
  <si>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</si>
  <si>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</si>
  <si>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</si>
  <si>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</si>
  <si>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</si>
  <si>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</si>
  <si>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</si>
  <si>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</si>
  <si>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</si>
  <si>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</si>
  <si>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</si>
  <si>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</si>
  <si>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</si>
  <si>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</si>
  <si>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</si>
  <si>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</si>
  <si>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</si>
  <si>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</si>
  <si>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</si>
  <si>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</si>
  <si>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</si>
  <si>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</si>
  <si>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</si>
  <si>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</si>
  <si>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</si>
  <si>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</si>
  <si>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</si>
  <si>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</si>
  <si>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</si>
  <si>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</si>
  <si>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</si>
  <si>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</si>
  <si>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</si>
  <si>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</si>
  <si>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</si>
  <si>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</si>
  <si>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</si>
  <si>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</si>
  <si>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</si>
  <si>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</si>
  <si>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</si>
  <si>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</si>
  <si>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</si>
  <si>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</si>
  <si>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</si>
  <si>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</si>
  <si>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</si>
  <si>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</si>
  <si>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</si>
  <si>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</si>
  <si>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</si>
  <si>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</si>
  <si>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</si>
  <si>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</si>
  <si>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</si>
  <si>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</si>
  <si>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</si>
  <si>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</si>
  <si>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</si>
  <si>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</si>
  <si>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</si>
  <si>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</si>
  <si>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</si>
  <si>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</si>
  <si>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</si>
  <si>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</si>
  <si>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</si>
  <si>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</si>
  <si>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</si>
  <si>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</si>
  <si>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</si>
  <si>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</si>
  <si>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</si>
  <si>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</si>
  <si>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</si>
  <si>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</si>
  <si>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</si>
  <si>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</si>
  <si>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</si>
  <si>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</si>
  <si>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</si>
  <si>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</si>
  <si>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</si>
  <si>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</si>
  <si>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</si>
  <si>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</si>
  <si>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</si>
  <si>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</si>
  <si>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</si>
  <si>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</si>
  <si>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</si>
  <si>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</si>
  <si>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</si>
  <si>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</si>
  <si>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</si>
  <si>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</si>
  <si>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</si>
  <si>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</si>
  <si>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</si>
  <si>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</si>
  <si>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</si>
  <si>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</si>
  <si>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</si>
  <si>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</si>
  <si>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</si>
  <si>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</si>
  <si>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</si>
  <si>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</si>
  <si>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</si>
  <si>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</si>
  <si>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</si>
  <si>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</si>
  <si>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</si>
  <si>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</si>
  <si>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</si>
  <si>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</si>
  <si>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</si>
  <si>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</si>
  <si>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</si>
  <si>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</si>
  <si>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</si>
  <si>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</si>
  <si>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</si>
  <si>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</si>
  <si>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</si>
  <si>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</si>
  <si>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</si>
  <si>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</si>
  <si>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</si>
  <si>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</si>
  <si>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</si>
  <si>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</si>
  <si>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</si>
  <si>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</si>
  <si>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</si>
  <si>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</si>
  <si>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</si>
  <si>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</si>
  <si>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</si>
  <si>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</si>
  <si>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</si>
  <si>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</si>
  <si>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</si>
  <si>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</si>
  <si>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</si>
  <si>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</si>
  <si>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</si>
  <si>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</si>
  <si>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</si>
  <si>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</si>
  <si>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</si>
  <si>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</si>
  <si>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</si>
  <si>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</si>
  <si>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</si>
  <si>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</si>
  <si>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</si>
  <si>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</si>
  <si>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</si>
  <si>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</si>
  <si>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</si>
  <si>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</si>
  <si>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</si>
  <si>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</si>
  <si>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</si>
  <si>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</si>
  <si>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</si>
  <si>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</si>
  <si>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</si>
  <si>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</si>
  <si>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</si>
  <si>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</si>
  <si>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</si>
  <si>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</si>
  <si>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</si>
  <si>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</si>
  <si>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</si>
  <si>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</si>
  <si>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</si>
  <si>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</si>
  <si>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</si>
  <si>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</si>
  <si>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</si>
  <si>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</si>
  <si>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</si>
  <si>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</si>
  <si>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</si>
  <si>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</si>
  <si>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</si>
  <si>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</si>
  <si>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</si>
  <si>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</si>
  <si>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</si>
  <si>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</si>
  <si>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</si>
  <si>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</si>
  <si>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</si>
  <si>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</si>
  <si>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</si>
  <si>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</si>
  <si>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</si>
  <si>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</si>
  <si>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</si>
  <si>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</si>
  <si>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</si>
  <si>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</si>
  <si>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</si>
  <si>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</si>
  <si>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</si>
  <si>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</si>
  <si>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</si>
  <si>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</si>
  <si>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</si>
  <si>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</si>
  <si>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</si>
  <si>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</si>
  <si>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</si>
  <si>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</si>
  <si>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</si>
  <si>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</si>
  <si>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</si>
  <si>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</si>
  <si>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</si>
  <si>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</si>
  <si>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</si>
  <si>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</si>
  <si>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</si>
  <si>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</si>
  <si>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</si>
  <si>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</si>
  <si>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</si>
  <si>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</si>
  <si>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</si>
  <si>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</si>
  <si>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</si>
  <si>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</si>
  <si>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</si>
  <si>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</si>
  <si>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</si>
  <si>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</si>
  <si>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</si>
  <si>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</si>
  <si>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</si>
  <si>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</si>
  <si>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</si>
  <si>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</si>
  <si>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</si>
  <si>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</si>
  <si>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</si>
  <si>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</si>
  <si>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</si>
  <si>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</si>
  <si>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</si>
  <si>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</si>
  <si>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</si>
  <si>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</si>
  <si>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</si>
  <si>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</si>
  <si>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</si>
  <si>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</si>
  <si>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</si>
  <si>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</si>
  <si>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</si>
  <si>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</si>
  <si>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</si>
  <si>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</si>
  <si>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</si>
  <si>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</si>
  <si>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</si>
  <si>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</si>
  <si>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</si>
  <si>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</si>
  <si>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</si>
  <si>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</si>
  <si>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</si>
  <si>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</si>
  <si>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</si>
  <si>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</si>
  <si>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</si>
  <si>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</si>
  <si>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</si>
  <si>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</si>
  <si>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</si>
  <si>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</si>
  <si>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</si>
  <si>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</si>
  <si>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</si>
  <si>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</si>
  <si>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</si>
  <si>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</si>
  <si>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</si>
  <si>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</si>
  <si>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</si>
  <si>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</si>
  <si>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</si>
  <si>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</si>
  <si>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</si>
  <si>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</si>
  <si>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</si>
  <si>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</si>
  <si>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</si>
  <si>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</si>
  <si>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</si>
  <si>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</si>
  <si>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</si>
  <si>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</si>
  <si>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</si>
  <si>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</si>
  <si>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</si>
  <si>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</si>
  <si>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</si>
  <si>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</si>
  <si>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</si>
  <si>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</si>
  <si>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</si>
  <si>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</si>
  <si>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</si>
  <si>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</si>
  <si>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</si>
  <si>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</si>
  <si>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</si>
  <si>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</si>
  <si>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</si>
  <si>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</si>
  <si>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</si>
  <si>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</si>
  <si>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</si>
  <si>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</si>
  <si>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</si>
  <si>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</si>
  <si>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</si>
  <si>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</si>
  <si>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</si>
  <si>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</si>
  <si>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</si>
  <si>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</si>
  <si>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</si>
  <si>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</si>
  <si>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</si>
  <si>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</si>
  <si>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</si>
  <si>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</si>
  <si>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</si>
  <si>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</si>
  <si>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</si>
  <si>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</si>
  <si>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</si>
  <si>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</si>
  <si>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</si>
  <si>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</si>
  <si>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</si>
  <si>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</si>
  <si>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</si>
  <si>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</si>
  <si>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</si>
  <si>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</si>
  <si>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</si>
  <si>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</si>
  <si>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</si>
  <si>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</si>
  <si>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</si>
  <si>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</si>
  <si>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</si>
  <si>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</si>
  <si>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</si>
  <si>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</si>
  <si>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</si>
  <si>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</si>
  <si>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</si>
  <si>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</si>
  <si>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</si>
  <si>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</si>
  <si>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</si>
  <si>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</si>
  <si>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</si>
  <si>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</si>
  <si>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</si>
  <si>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</si>
  <si>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</si>
  <si>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</si>
  <si>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</si>
  <si>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</si>
  <si>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</si>
  <si>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</si>
  <si>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</si>
  <si>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</si>
  <si>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</si>
  <si>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</si>
  <si>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</si>
  <si>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</si>
  <si>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</si>
  <si>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</si>
  <si>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</si>
  <si>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</si>
  <si>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</si>
  <si>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</si>
  <si>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</si>
  <si>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</si>
  <si>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</si>
  <si>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</si>
  <si>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</si>
  <si>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</si>
  <si>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</si>
  <si>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</si>
  <si>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</si>
  <si>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</si>
  <si>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</si>
  <si>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</si>
  <si>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</si>
  <si>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</si>
  <si>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</si>
  <si>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</si>
  <si>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</si>
  <si>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</si>
  <si>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</si>
  <si>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</si>
  <si>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</si>
  <si>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</si>
  <si>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</si>
  <si>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</si>
  <si>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</si>
  <si>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</si>
  <si>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</si>
  <si>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</si>
  <si>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</si>
  <si>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</si>
  <si>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</si>
  <si>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</si>
  <si>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</si>
  <si>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</si>
  <si>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</si>
  <si>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</si>
  <si>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</si>
  <si>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</si>
  <si>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</si>
  <si>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</si>
  <si>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</si>
  <si>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</si>
  <si>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</si>
  <si>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</si>
  <si>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</si>
  <si>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</si>
  <si>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</si>
  <si>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</si>
  <si>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</si>
  <si>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</si>
  <si>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</si>
  <si>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</si>
  <si>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</si>
  <si>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</si>
  <si>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</si>
  <si>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</si>
  <si>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</si>
  <si>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</si>
  <si>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</si>
  <si>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</si>
  <si>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</si>
  <si>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</si>
  <si>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</si>
  <si>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</si>
  <si>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</si>
  <si>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</si>
  <si>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</si>
  <si>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</si>
  <si>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</si>
  <si>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</si>
  <si>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</si>
  <si>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</si>
  <si>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</si>
  <si>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</si>
  <si>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</si>
  <si>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</si>
  <si>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</si>
  <si>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</si>
  <si>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</si>
  <si>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</si>
  <si>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</si>
  <si>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</si>
  <si>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</si>
  <si>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</si>
  <si>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</si>
  <si>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</si>
  <si>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</si>
  <si>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</si>
  <si>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</si>
  <si>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</si>
  <si>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</si>
  <si>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</si>
  <si>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</si>
  <si>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</si>
  <si>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</si>
  <si>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</si>
  <si>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</si>
  <si>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</si>
  <si>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</si>
  <si>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</si>
  <si>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</si>
  <si>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</si>
  <si>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</si>
  <si>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</si>
  <si>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</si>
  <si>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</si>
  <si>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</si>
  <si>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</si>
  <si>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</si>
  <si>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</si>
  <si>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</si>
  <si>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</si>
  <si>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</si>
  <si>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</si>
  <si>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</si>
  <si>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</si>
  <si>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</si>
  <si>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</si>
  <si>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</si>
  <si>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</si>
  <si>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</si>
  <si>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</si>
  <si>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</si>
  <si>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</si>
  <si>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</si>
  <si>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</si>
  <si>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</si>
  <si>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</si>
  <si>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</si>
  <si>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</si>
  <si>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</si>
  <si>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</si>
  <si>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</si>
  <si>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</si>
  <si>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</si>
  <si>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</si>
  <si>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</si>
  <si>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</si>
  <si>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</si>
  <si>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</si>
  <si>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</si>
  <si>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</si>
  <si>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</si>
  <si>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</si>
  <si>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</si>
  <si>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</si>
  <si>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</si>
  <si>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</si>
  <si>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</si>
  <si>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</si>
  <si>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</si>
  <si>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</si>
  <si>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</si>
  <si>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</si>
  <si>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</si>
  <si>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</si>
  <si>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</si>
  <si>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</si>
  <si>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</si>
  <si>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</si>
  <si>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</si>
  <si>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</si>
  <si>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</si>
  <si>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</si>
  <si>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</si>
  <si>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</si>
  <si>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</si>
  <si>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</si>
  <si>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</si>
  <si>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</si>
  <si>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</si>
  <si>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</si>
  <si>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</si>
  <si>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</si>
  <si>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</si>
  <si>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</si>
  <si>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</si>
  <si>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</si>
  <si>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</si>
  <si>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</si>
  <si>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</si>
  <si>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</si>
  <si>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</si>
  <si>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</si>
  <si>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</si>
  <si>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</si>
  <si>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</si>
  <si>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</si>
  <si>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</si>
  <si>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</si>
  <si>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</si>
  <si>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</si>
  <si>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</si>
  <si>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</si>
  <si>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</si>
  <si>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</si>
  <si>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</si>
  <si>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</si>
  <si>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</si>
  <si>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</si>
  <si>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</si>
  <si>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</si>
  <si>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</si>
  <si>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</si>
  <si>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</si>
  <si>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</si>
  <si>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</si>
  <si>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</si>
  <si>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</si>
  <si>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</si>
  <si>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</si>
  <si>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</si>
  <si>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</si>
  <si>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</si>
  <si>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</si>
  <si>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</si>
  <si>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</si>
  <si>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</si>
  <si>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</si>
  <si>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</si>
  <si>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</si>
  <si>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</si>
  <si>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</si>
  <si>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</si>
  <si>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</si>
  <si>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</si>
  <si>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</si>
  <si>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</si>
  <si>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</si>
  <si>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</si>
  <si>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</si>
  <si>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</si>
  <si>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</si>
  <si>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</si>
  <si>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</si>
  <si>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</si>
  <si>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</si>
  <si>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</si>
  <si>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</si>
  <si>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</si>
  <si>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</si>
  <si>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</si>
  <si>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</si>
  <si>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</si>
  <si>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</si>
  <si>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</si>
  <si>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</si>
  <si>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</si>
  <si>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</si>
  <si>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</si>
  <si>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</si>
  <si>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</si>
  <si>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</si>
  <si>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</si>
  <si>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</si>
  <si>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</si>
  <si>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</si>
  <si>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</si>
  <si>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</si>
  <si>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</si>
  <si>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</si>
  <si>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</si>
  <si>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</si>
  <si>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</si>
  <si>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</si>
  <si>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</si>
  <si>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</si>
  <si>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</si>
  <si>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</si>
  <si>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</si>
  <si>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</si>
  <si>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</si>
  <si>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</si>
  <si>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</si>
  <si>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</si>
  <si>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</si>
  <si>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</si>
  <si>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</si>
  <si>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</si>
  <si>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</si>
  <si>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</si>
  <si>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</si>
  <si>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</si>
  <si>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</si>
  <si>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</si>
  <si>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</si>
  <si>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</si>
  <si>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</si>
  <si>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</si>
  <si>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</si>
  <si>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</si>
  <si>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</si>
  <si>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</si>
  <si>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</si>
  <si>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</si>
  <si>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</si>
  <si>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</si>
  <si>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</si>
  <si>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</si>
  <si>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</si>
  <si>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</si>
  <si>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</si>
  <si>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</si>
  <si>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</si>
  <si>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</si>
  <si>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</si>
  <si>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</si>
  <si>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</si>
  <si>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</si>
  <si>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</si>
  <si>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</si>
  <si>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</si>
  <si>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</si>
  <si>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</si>
  <si>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</si>
  <si>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</si>
  <si>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</si>
  <si>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</si>
  <si>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</si>
  <si>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</si>
  <si>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</si>
  <si>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</si>
  <si>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</si>
  <si>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</si>
  <si>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</si>
  <si>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</si>
  <si>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</si>
  <si>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</si>
  <si>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</si>
  <si>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</si>
  <si>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</si>
  <si>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</si>
  <si>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</si>
  <si>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</si>
  <si>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</si>
  <si>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</si>
  <si>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</si>
  <si>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</si>
  <si>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</si>
  <si>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</si>
  <si>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</si>
  <si>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</si>
  <si>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</si>
  <si>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</si>
  <si>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</si>
  <si>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</si>
  <si>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</si>
  <si>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</si>
  <si>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</si>
  <si>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</si>
  <si>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</si>
  <si>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</si>
  <si>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</si>
  <si>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</si>
  <si>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</si>
  <si>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</si>
  <si>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</si>
  <si>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</si>
  <si>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</si>
  <si>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</si>
  <si>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</si>
  <si>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</si>
  <si>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</si>
  <si>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</si>
  <si>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</si>
  <si>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</si>
  <si>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</si>
  <si>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</si>
  <si>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</si>
  <si>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</si>
  <si>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</si>
  <si>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</si>
  <si>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</si>
  <si>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</si>
  <si>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</si>
  <si>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</si>
  <si>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</si>
  <si>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</si>
  <si>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</si>
  <si>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</si>
  <si>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</si>
  <si>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</si>
  <si>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</si>
  <si>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</si>
  <si>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</si>
  <si>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</si>
  <si>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</si>
  <si>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</si>
  <si>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</si>
  <si>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</si>
  <si>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</si>
  <si>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</si>
  <si>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</si>
  <si>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</si>
  <si>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</si>
  <si>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</si>
  <si>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</si>
  <si>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</si>
  <si>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</si>
  <si>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</si>
  <si>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</si>
  <si>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</si>
  <si>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</si>
  <si>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</si>
  <si>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</si>
  <si>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</si>
  <si>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</si>
  <si>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</si>
  <si>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</si>
  <si>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</si>
  <si>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</si>
  <si>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</si>
  <si>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</si>
  <si>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</si>
  <si>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</si>
  <si>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</si>
  <si>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</si>
  <si>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</si>
  <si>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</si>
  <si>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</si>
  <si>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</si>
  <si>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</si>
  <si>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</si>
  <si>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</si>
  <si>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</si>
  <si>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</si>
  <si>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</si>
  <si>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</si>
  <si>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</si>
  <si>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</si>
  <si>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</si>
  <si>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</si>
  <si>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</si>
  <si>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</si>
  <si>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</si>
  <si>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</si>
  <si>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</si>
  <si>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</si>
  <si>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</si>
  <si>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</si>
  <si>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</si>
  <si>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</si>
  <si>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</si>
  <si>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</si>
  <si>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</si>
  <si>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</si>
  <si>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</si>
  <si>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</si>
  <si>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</si>
  <si>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</si>
  <si>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</si>
  <si>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</si>
  <si>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</si>
  <si>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</si>
  <si>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</si>
  <si>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</si>
  <si>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</si>
  <si>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</si>
  <si>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</si>
  <si>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</si>
  <si>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</si>
  <si>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</si>
  <si>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</si>
  <si>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</si>
  <si>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</si>
  <si>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</si>
  <si>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</si>
  <si>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</si>
  <si>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</si>
  <si>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</si>
  <si>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</si>
  <si>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</si>
  <si>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</si>
  <si>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</si>
  <si>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</si>
  <si>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</si>
  <si>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</si>
  <si>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</si>
  <si>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</si>
  <si>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</si>
  <si>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</si>
  <si>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</si>
  <si>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</si>
  <si>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</si>
  <si>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</si>
  <si>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</si>
  <si>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</si>
  <si>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</si>
  <si>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</si>
  <si>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</si>
  <si>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</si>
  <si>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</si>
  <si>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</si>
  <si>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</si>
  <si>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</si>
  <si>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</si>
  <si>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</si>
  <si>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</si>
  <si>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</si>
  <si>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</si>
  <si>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</si>
  <si>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</si>
  <si>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</si>
  <si>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</si>
  <si>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</si>
  <si>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</si>
  <si>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</si>
  <si>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</si>
  <si>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</si>
  <si>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</si>
  <si>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</si>
  <si>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</si>
  <si>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</si>
  <si>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</si>
  <si>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</si>
  <si>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</si>
  <si>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</si>
  <si>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</si>
  <si>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</si>
  <si>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</si>
  <si>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</si>
  <si>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</si>
  <si>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</si>
  <si>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</si>
  <si>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</si>
  <si>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</si>
  <si>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</si>
  <si>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</si>
  <si>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</si>
  <si>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</si>
  <si>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</si>
  <si>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</si>
  <si>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</si>
  <si>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</si>
  <si>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</si>
  <si>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</si>
  <si>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</si>
  <si>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</si>
  <si>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</si>
  <si>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</si>
  <si>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</si>
  <si>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</si>
  <si>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</si>
  <si>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</si>
  <si>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</si>
  <si>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</si>
  <si>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</si>
  <si>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</si>
  <si>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</si>
  <si>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</si>
  <si>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</si>
  <si>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</si>
  <si>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</si>
  <si>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</si>
  <si>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</si>
  <si>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</si>
  <si>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</si>
  <si>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</si>
  <si>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</si>
  <si>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</si>
  <si>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</si>
  <si>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</si>
  <si>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</si>
  <si>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</si>
  <si>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</si>
  <si>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</si>
  <si>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</si>
  <si>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</si>
  <si>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</si>
  <si>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</si>
  <si>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</si>
  <si>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</si>
  <si>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</si>
  <si>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</si>
  <si>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</si>
  <si>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</si>
  <si>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</si>
  <si>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</si>
  <si>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</si>
  <si>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</si>
  <si>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</si>
  <si>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</si>
  <si>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</si>
  <si>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</si>
  <si>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</si>
  <si>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</si>
  <si>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</si>
  <si>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</si>
  <si>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</si>
  <si>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</si>
  <si>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</si>
  <si>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</si>
  <si>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</si>
  <si>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</si>
  <si>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</si>
  <si>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</si>
  <si>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</si>
  <si>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</si>
  <si>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</si>
  <si>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</si>
  <si>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</si>
  <si>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</si>
  <si>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</si>
  <si>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</si>
  <si>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</si>
  <si>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</si>
  <si>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</si>
  <si>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</si>
  <si>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</si>
  <si>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</si>
  <si>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</si>
  <si>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</si>
  <si>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</si>
  <si>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</si>
  <si>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</si>
  <si>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</si>
  <si>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</si>
  <si>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</si>
  <si>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</si>
  <si>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</si>
  <si>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</si>
  <si>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</si>
  <si>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</si>
  <si>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</si>
  <si>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</si>
  <si>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</si>
  <si>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</si>
  <si>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</si>
  <si>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</si>
  <si>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</si>
  <si>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</si>
  <si>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</si>
  <si>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</si>
  <si>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</si>
  <si>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</si>
  <si>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</si>
  <si>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</si>
  <si>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</si>
  <si>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</si>
  <si>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</si>
  <si>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</si>
  <si>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</si>
  <si>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</si>
  <si>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</si>
  <si>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</si>
  <si>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</si>
  <si>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</si>
  <si>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</si>
  <si>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</si>
  <si>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</si>
  <si>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</si>
  <si>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</si>
  <si>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</si>
  <si>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</si>
  <si>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</si>
  <si>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</si>
  <si>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</si>
  <si>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</si>
  <si>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</si>
  <si>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</si>
  <si>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</si>
  <si>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</si>
  <si>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</si>
  <si>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</si>
  <si>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</si>
  <si>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</si>
  <si>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</si>
  <si>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</si>
  <si>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</si>
  <si>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</si>
  <si>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</si>
  <si>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</si>
  <si>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</si>
  <si>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</si>
  <si>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</si>
  <si>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</si>
  <si>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</si>
  <si>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</si>
  <si>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</si>
  <si>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</si>
  <si>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</si>
  <si>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</si>
  <si>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</si>
  <si>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</si>
  <si>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</si>
  <si>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</si>
  <si>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</si>
  <si>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</si>
  <si>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</si>
  <si>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</si>
  <si>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</si>
  <si>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</si>
  <si>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</si>
  <si>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</si>
  <si>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</si>
  <si>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</si>
  <si>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</si>
  <si>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</si>
  <si>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</si>
  <si>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</si>
  <si>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</si>
  <si>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</si>
  <si>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</si>
  <si>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</si>
  <si>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</si>
  <si>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</si>
  <si>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</si>
  <si>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</si>
  <si>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</si>
  <si>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</si>
  <si>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</si>
  <si>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</si>
  <si>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</si>
  <si>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</si>
  <si>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</si>
  <si>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</si>
  <si>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</si>
  <si>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</si>
  <si>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</si>
  <si>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</si>
  <si>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</si>
  <si>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</si>
  <si>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</si>
  <si>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</si>
  <si>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</si>
  <si>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</si>
  <si>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</si>
  <si>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</si>
  <si>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</si>
  <si>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</si>
  <si>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</si>
  <si>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</si>
  <si>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</si>
  <si>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</si>
  <si>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</si>
  <si>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</si>
  <si>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</si>
  <si>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</si>
  <si>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</si>
  <si>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</si>
  <si>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</si>
  <si>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</si>
  <si>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</si>
  <si>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</si>
  <si>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</si>
  <si>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</si>
  <si>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</si>
  <si>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</si>
  <si>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</si>
  <si>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</si>
  <si>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</si>
  <si>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</si>
  <si>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</si>
  <si>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</si>
  <si>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</si>
  <si>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</si>
  <si>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</si>
  <si>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</si>
  <si>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</si>
  <si>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</si>
  <si>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</si>
  <si>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</si>
  <si>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</si>
  <si>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</si>
  <si>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</si>
  <si>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</si>
  <si>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</si>
  <si>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</si>
  <si>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</si>
  <si>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</si>
  <si>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</si>
  <si>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</si>
  <si>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</si>
  <si>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</si>
  <si>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</si>
  <si>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</si>
  <si>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</si>
  <si>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</si>
  <si>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</si>
  <si>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</si>
  <si>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</si>
  <si>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</si>
  <si>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</si>
  <si>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</si>
  <si>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</si>
  <si>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</si>
  <si>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</si>
  <si>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</si>
  <si>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</si>
  <si>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</si>
  <si>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</si>
  <si>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</si>
  <si>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</si>
  <si>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</si>
  <si>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</si>
  <si>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</si>
  <si>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</si>
  <si>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</si>
  <si>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</si>
  <si>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</si>
  <si>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</si>
  <si>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</si>
  <si>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</si>
  <si>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</si>
  <si>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</si>
  <si>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</si>
  <si>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</si>
  <si>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</si>
  <si>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</si>
  <si>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</si>
  <si>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</si>
  <si>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</si>
  <si>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</si>
  <si>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</si>
  <si>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</si>
  <si>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</si>
  <si>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</si>
  <si>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</si>
  <si>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</si>
  <si>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</si>
  <si>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</si>
  <si>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</si>
  <si>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</si>
  <si>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</si>
  <si>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</si>
  <si>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</si>
  <si>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</si>
  <si>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</si>
  <si>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</si>
  <si>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</si>
  <si>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</si>
  <si>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</si>
  <si>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</si>
  <si>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</si>
  <si>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</si>
  <si>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</si>
  <si>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</si>
  <si>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</si>
  <si>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</si>
  <si>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</si>
  <si>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</si>
  <si>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</si>
  <si>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</si>
  <si>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</si>
  <si>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</si>
  <si>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</si>
  <si>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</si>
  <si>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</si>
  <si>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</si>
  <si>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</si>
  <si>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</si>
  <si>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</si>
  <si>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</si>
  <si>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</si>
  <si>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</si>
  <si>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</si>
  <si>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</si>
  <si>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</si>
  <si>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</si>
  <si>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</si>
  <si>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</si>
  <si>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</si>
  <si>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</si>
  <si>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</si>
  <si>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</si>
  <si>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</si>
  <si>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</si>
  <si>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</si>
  <si>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</si>
  <si>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</si>
  <si>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</si>
  <si>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</si>
  <si>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</si>
  <si>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</si>
  <si>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</si>
  <si>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</si>
  <si>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</si>
  <si>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</si>
  <si>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</si>
  <si>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</si>
  <si>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</si>
  <si>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</si>
  <si>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</si>
  <si>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</si>
  <si>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</si>
  <si>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</si>
  <si>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</si>
  <si>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</si>
  <si>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</si>
  <si>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</si>
  <si>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</si>
  <si>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</si>
  <si>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</si>
  <si>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</si>
  <si>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</si>
  <si>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</si>
  <si>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</si>
  <si>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</si>
  <si>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</si>
  <si>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</si>
  <si>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</si>
  <si>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</si>
  <si>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</si>
  <si>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</si>
  <si>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</si>
  <si>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</si>
  <si>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</si>
  <si>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</si>
  <si>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</si>
  <si>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</si>
  <si>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</si>
  <si>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</si>
  <si>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</si>
  <si>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</si>
  <si>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</si>
  <si>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</si>
  <si>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</si>
  <si>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</si>
  <si>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</si>
  <si>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</si>
  <si>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</si>
  <si>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</si>
  <si>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</si>
  <si>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</si>
  <si>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</si>
  <si>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</si>
  <si>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</si>
  <si>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</si>
  <si>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</si>
  <si>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</si>
  <si>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</si>
  <si>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</si>
  <si>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</si>
  <si>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</si>
  <si>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</si>
  <si>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</si>
  <si>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</si>
  <si>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</si>
  <si>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</si>
  <si>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</si>
  <si>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</si>
  <si>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</si>
  <si>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</si>
  <si>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</si>
  <si>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</si>
  <si>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</si>
  <si>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</si>
  <si>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</si>
  <si>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</si>
  <si>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</si>
  <si>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</si>
  <si>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</si>
  <si>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</si>
  <si>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</si>
  <si>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</si>
  <si>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</si>
  <si>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</si>
  <si>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</si>
  <si>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</si>
  <si>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</si>
  <si>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</si>
  <si>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</si>
  <si>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</si>
  <si>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</si>
  <si>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</si>
  <si>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</si>
  <si>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</si>
  <si>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</si>
  <si>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</si>
  <si>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</si>
  <si>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</si>
  <si>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</si>
  <si>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</si>
  <si>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</si>
  <si>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</si>
  <si>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</si>
  <si>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</si>
  <si>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</si>
  <si>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</si>
  <si>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</si>
  <si>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</si>
  <si>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</si>
  <si>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</si>
  <si>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</si>
  <si>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</si>
  <si>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</si>
  <si>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</si>
  <si>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</si>
  <si>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</si>
  <si>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</si>
  <si>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</si>
  <si>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</si>
  <si>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</si>
  <si>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</si>
  <si>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</si>
  <si>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</si>
  <si>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</si>
  <si>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</si>
  <si>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</si>
  <si>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</si>
  <si>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</si>
  <si>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</si>
  <si>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</si>
  <si>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</si>
  <si>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</si>
  <si>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</si>
  <si>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</si>
  <si>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</si>
  <si>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</si>
  <si>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</si>
  <si>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</si>
  <si>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</si>
  <si>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</si>
  <si>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</si>
  <si>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</si>
  <si>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</si>
  <si>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</si>
  <si>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</si>
  <si>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</si>
  <si>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</si>
  <si>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</si>
  <si>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</si>
  <si>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</si>
  <si>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</si>
  <si>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</si>
  <si>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</si>
  <si>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</si>
  <si>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</si>
  <si>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</si>
  <si>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</si>
  <si>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</si>
  <si>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</si>
  <si>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</si>
  <si>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</si>
  <si>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</si>
  <si>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</si>
  <si>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</si>
  <si>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</si>
  <si>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</si>
  <si>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PCM-20251206-00001373</t>
  </si>
  <si>
    <t>ETA 25 mins</t>
  </si>
  <si>
    <t>PCM-20251206-00001369</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</si>
  <si>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</si>
  <si>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</si>
  <si>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</si>
  <si>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</si>
  <si>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</si>
  <si>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</si>
  <si>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 xml:space="preserve">NO PCM </t>
  </si>
  <si>
    <t xml:space="preserve">65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</si>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</sst>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8" totalsRowShown="0" headerRowDxfId="79" dataDxfId="78" headerRowBorderDxfId="76" tableBorderDxfId="77" totalsRowBorderDxfId="75">
  <autoFilter ref="A1:L2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9" totalsRowShown="0" headerRowDxfId="13" tableBorderDxfId="12">
  <autoFilter ref="A1:L40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334.75533969907701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45997.703765625003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45997.703765625003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45997.703765625003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45997.703765625003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45997.703765625003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45997.703765625003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45997.703765625003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45997.703765625003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45997.703765625003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45997.703765625003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45997.703765625003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45997.703765625003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45997.703765625003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45997.703765625003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45997.703765625003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45997.703765625003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45997.703765625003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45997.703765625003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45997.703765625003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45997.703765625003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45997.703765625003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45997.703765625003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45997.703765625003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45997.703765625003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45997.703765625003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45997.703765625003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45997.703765625003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45997.703765625003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45997.703765625003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45997.703765625003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45997.703765625003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45997.703765625003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45997.703765625003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45997.703765625003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45997.703765625003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45997.703765625003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45997.703765625003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45997.703765625003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45997.703765625003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45997.703765625003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45997.703765625003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45997.703765625003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45997.703765625003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45997.703765625003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45997.703765625003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45997.703765625003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45997.703765625003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45997.703765625003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45997.703765625003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45997.703765625003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45997.703765625003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45997.703765625003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45997.703765625003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45997.703765625003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45997.703765625003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45997.703765625003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45997.703765625003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45997.703765625003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45997.703765625003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45997.703765625003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45997.703765625003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45997.703765625003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45997.703765625003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45997.703765625003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45997.703765625003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45997.703765625003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45997.703765625003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45997.703765625003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45997.703765625003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45997.703765625003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45997.703765625003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45997.703765625003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45997.703765625003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45997.703765625003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45997.703765625003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45997.703765625003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45997.703765625003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45997.703765625003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45997.703765625003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45997.703765625003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45997.703765625003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45997.703765625003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45997.703765625003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45997.703765625003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45997.703765625003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45997.703765625003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45997.703765625003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45997.703765625003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45997.703765625003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45997.703765625003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45997.703765625003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45997.703765625003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45997.703765625003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45997.703765625003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45997.703765625003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45997.703765625003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45997.703765625003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45997.703765625003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45997.703765625003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45997.703765625003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45997.703765625003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45997.703765625003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45997.703765625003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45997.703765625003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45997.703765625003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45997.703765625003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45997.703765625003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45997.703765625003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45997.703765625003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45997.703765625003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45997.703765625003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45997.703765625003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45997.703765625003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45997.703765625003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45997.703765625003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45997.703765625003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45997.703765625003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45997.703765625003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45997.703765625003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45997.703765625003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45997.703765625003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45997.703765625003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45997.703765625003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45997.703765625003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45997.703765625003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45997.703765625003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45997.703765625003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45997.703765625003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45997.703765625003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45997.703765625003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45997.703765625003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45997.703765625003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45997.703765625003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45997.703765625003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45997.703765625003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45997.703765625003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45997.703765625003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45997.703765625003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45997.703765625003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45997.703765625003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45997.703765625003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45997.703765625003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45997.703765625003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45997.703765625003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45997.703765625003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45997.703765625003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45997.703765625003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45997.703765625003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45997.703765625003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45997.703765625003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45997.703765625003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45997.703765625003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45997.703765625003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45997.703765625003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45997.703765625003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45997.703765625003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45997.703765625003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45997.703765625003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45997.703765625003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45997.703765625003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45997.703765625003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45997.703765625003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45997.703765625003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45997.703765625003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45997.703765625003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45997.703765625003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45997.703765625003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45997.703765625003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45997.703765625003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45997.703765625003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45997.703765625003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45997.703765625003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45997.703765625003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45997.703765625003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45997.703765625003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45997.703765625003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45997.703765625003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45997.703765625003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45997.703765625003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45997.703765625003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45997.703765625003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45997.703765625003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45997.703765625003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45997.703765625003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45997.703765625003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45997.703765625003</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45997.703765625003</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2E28610F-7A02-4ED2-873E-FDE71F9C9FAE}"/>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8"/>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172.70392766204168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13.316346643521683</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0.34838344907620922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22623</v>
      </c>
      <c r="E6" s="81" t="s">
        <v>39117</v>
      </c>
      <c r="F6" s="97">
        <v>45997.702800925923</v>
      </c>
      <c r="G6" s="98">
        <f ca="1">IFERROR(NOW()-F6,"-")</f>
        <v>9.6446759562240914E-4</v>
      </c>
      <c r="H6" s="97">
        <v>45997.679513888892</v>
      </c>
      <c r="I6" s="18" t="str">
        <f>IFERROR(VLOOKUP(D6,DB!A:F,6,0),"")</f>
        <v>Generator-SG</v>
      </c>
      <c r="J6" s="18" t="str">
        <f>IFERROR(VLOOKUP(D6,DB!A:G,7,0),"")</f>
        <v>In progress</v>
      </c>
      <c r="K6" s="19" t="s">
        <v>39120</v>
      </c>
      <c r="L6" s="18" t="str">
        <f>IFERROR(VLOOKUP(D6,DB!A:I,9,0),"")</f>
        <v>Latis</v>
      </c>
    </row>
    <row r="7" spans="1:12" ht="31.5" customHeight="1">
      <c r="A7" s="96" t="s">
        <v>39121</v>
      </c>
      <c r="B7" s="18" t="str">
        <f>IFERROR(VLOOKUP(D7,DB!A:K,11,0),"")</f>
        <v>R2</v>
      </c>
      <c r="C7" s="18">
        <v>1</v>
      </c>
      <c r="D7" s="58" t="s">
        <v>25914</v>
      </c>
      <c r="E7" s="18"/>
      <c r="F7" s="97"/>
      <c r="G7" s="98">
        <f ca="1">IFERROR(NOW()-F7,"-")</f>
        <v>45997.703765393519</v>
      </c>
      <c r="H7" s="97">
        <v>45997.687881944446</v>
      </c>
      <c r="I7" s="18" t="str">
        <f>IFERROR(VLOOKUP(D7,DB!A:F,6,0),"")</f>
        <v>Generator-SG</v>
      </c>
      <c r="J7" s="18" t="str">
        <f>IFERROR(VLOOKUP(D7,DB!A:G,7,0),"")</f>
        <v>Weak</v>
      </c>
      <c r="K7" s="19"/>
      <c r="L7" s="18" t="str">
        <f>IFERROR(VLOOKUP(D7,DB!A:I,9,0),"")</f>
        <v>Latis</v>
      </c>
    </row>
    <row r="8" spans="1:12" ht="31.5" customHeight="1">
      <c r="A8" s="96"/>
      <c r="B8" s="18" t="str">
        <f>IFERROR(VLOOKUP(D8,DB!A:K,11,0),"")</f>
        <v/>
      </c>
      <c r="C8" s="18"/>
      <c r="D8" s="18"/>
      <c r="E8" s="18"/>
      <c r="F8" s="97"/>
      <c r="G8" s="98">
        <f ca="1">IFERROR(NOW()-F8,"-")</f>
        <v>45997.703765393519</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45997.703765393519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45997.703765393519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82"/>
      <c r="E11" s="18"/>
      <c r="F11" s="97"/>
      <c r="G11" s="98">
        <f ca="1">IFERROR(NOW()-F11,"-")</f>
        <v>45997.703765393519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45997.703765393519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45997.703765393519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45997.703765393519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45997.703765393519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45997.703765625003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45997.703765625003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45997.703765625003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45997.703765625003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45997.703765625003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45997.703765625003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45997.703765625003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45997.703765625003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45997.703765625003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45997.703765625003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45997.703765625003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45997.703765625003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45997.703765625003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45997.703765625003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45997.703765625003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45997.703765625003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45997.703765625003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45997.703765625003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45997.703765625003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45997.703765625003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45997.703765625003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45997.703765625003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45997.703765625003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45997.703765625003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45997.703765625003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45997.703765625003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45997.703765625003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45997.703765625003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45997.703765625003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45997.703765625003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45997.703765625003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45997.703765625003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45997.703765625003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45997.703765625003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45997.703765625003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45997.703765625003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45997.703765625003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45997.703765625003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45997.703765625003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45997.703765625003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45997.703765625003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45997.703765625003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45997.703765625003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45997.703765625003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45997.703765625003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45997.703765625003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45997.703765625003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45997.703765625003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45997.703765625003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45997.703765625003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45997.703765625003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45997.703765625003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45997.703765625003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45997.703765625003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45997.703765625003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45997.703765625003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45997.703765625003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45997.703765625003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45997.703765625003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45997.703765625003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45997.703765625003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45997.703765625003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45997.703765625003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45997.703765625003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45997.703765625003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45997.703765625003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45997.703765625003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45997.703765625003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45997.703765625003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45997.703765625003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45997.703765625003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45997.703765625003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45997.703765625003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45997.703765625003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45997.703765625003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45997.703765625003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45997.703765625003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45997.703765625003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45997.703765625003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45997.703765625003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45997.703765625003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45997.703765625003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45997.703765625003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45997.703765625003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45997.703765625003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45997.703765625003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45997.703765625003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45997.703765625003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45997.703765625003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45997.703765625003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45997.703765625003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45997.703765625003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45997.703765625003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45997.703765625003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45997.703765625003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45997.703765625003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45997.703765625003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45997.703765625003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45997.703765625003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45997.703765625003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45997.703765625003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45997.703765625003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45997.703765625003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45997.703765625003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45997.703765625003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45997.703765625003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45997.703765625003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45997.703765625003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45997.703765625003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45997.703765625003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45997.703765625003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45997.703765625003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45997.703765625003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45997.703765625003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45997.703765625003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45997.703765625003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45997.703765625003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45997.703765625003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45997.703765625003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45997.703765625003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45997.703765625003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45997.703765625003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45997.703765625003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45997.703765625003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45997.703765625003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45997.703765625003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45997.703765625003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45997.703765625003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45997.703765625003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45997.703765625003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45997.703765625003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45997.703765625003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45997.703765625003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45997.703765625003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45997.703765625003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45997.703765625003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45997.703765625003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45997.703765625003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45997.703765625003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45997.703765625003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45997.703765625003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45997.703765625003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45997.703765625003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45997.703765625003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45997.703765625003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45997.703765625003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45997.703765625003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45997.703765625003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45997.703765625003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45997.703765625003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45997.703765625003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45997.703765625003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45997.703765625003</v>
      </c>
      <c r="H168" s="97"/>
      <c r="I168" s="18" t="str">
        <f>IFERROR(VLOOKUP(D168,DB!A:F,6,0),"")</f>
        <v/>
      </c>
      <c r="J168" s="18" t="str">
        <f>IFERROR(VLOOKUP(D168,DB!A:G,7,0),"")</f>
        <v/>
      </c>
      <c r="K168" s="19"/>
      <c r="L168" s="18" t="str">
        <f>IFERROR(VLOOKUP(D168,DB!A:I,9,0),"")</f>
        <v/>
      </c>
    </row>
    <row r="169" spans="1:12" ht="31.5" customHeight="1">
      <c r="A169" s="149"/>
      <c r="B169" s="150" t="str">
        <f>IFERROR(VLOOKUP(D169,DB!A:K,11,0),"")</f>
        <v/>
      </c>
      <c r="C169" s="150"/>
      <c r="D169" s="150"/>
      <c r="E169" s="150"/>
      <c r="F169" s="151"/>
      <c r="G169" s="152">
        <f ca="1">IFERROR(NOW()-F169,"-")</f>
        <v>45997.703765625003</v>
      </c>
      <c r="H169" s="151"/>
      <c r="I169" s="150" t="str">
        <f>IFERROR(VLOOKUP(D169,DB!A:F,6,0),"")</f>
        <v/>
      </c>
      <c r="J169" s="150" t="str">
        <f>IFERROR(VLOOKUP(D169,DB!A:G,7,0),"")</f>
        <v/>
      </c>
      <c r="K169" s="153"/>
      <c r="L169" s="150" t="str">
        <f>IFERROR(VLOOKUP(D169,DB!A:I,9,0),"")</f>
        <v/>
      </c>
    </row>
    <row r="170" spans="1:12" ht="31.5" customHeight="1">
      <c r="A170" s="96"/>
      <c r="B170" s="18" t="str">
        <f>IFERROR(VLOOKUP(D170,DB!A:K,11,0),"")</f>
        <v/>
      </c>
      <c r="C170" s="18"/>
      <c r="D170" s="18"/>
      <c r="E170" s="18"/>
      <c r="F170" s="97"/>
      <c r="G170" s="98">
        <f ca="1">IFERROR(NOW()-F170,"-")</f>
        <v>45997.703765393519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45997.703765393519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45997.703765393519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45997.703765393519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45997.703765393519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45997.703765393519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45997.703765393519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45997.703765393519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45997.703765393519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45997.703765393519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45997.703765393519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45997.703765393519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45997.703765393519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45997.703765393519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45997.703765393519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45997.703765393519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45997.703765393519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45997.703765393519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45997.703765393519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45997.703765393519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45997.703765393519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45997.703765393519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45997.703765393519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45997.703765393519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45997.703765393519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45997.703765393519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45997.703765393519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45997.703765393519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45997.703765393519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45997.703765393519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45997.703765393519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45997.703765393519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45997.703765393519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45997.703765393519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45997.703765393519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45997.703765393519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45997.703765393519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45997.703765393519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45997.703765393519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45997.703765393519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45997.703765393519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45997.703765393519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45997.703765393519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45997.703765393519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45997.703765393519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45997.703765393519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45997.703765393519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45997.703765393519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45997.703765393519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45997.703765393519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45997.703765393519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45997.703765393519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45997.703765393519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45997.703765393519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45997.703765393519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45997.703765393519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45997.703765393519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45997.703765393519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45997.703765393519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45997.703765393519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45997.703765393519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45997.703765393519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45997.703765393519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45997.703765393519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45997.703765393519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45997.703765393519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45997.703765393519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45997.703765393519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45997.703765393519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45997.703765393519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45997.703765393519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45997.703765393519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45997.703765393519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45997.703765393519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45997.703765393519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45997.703765393519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45997.703765393519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45997.703765393519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45997.703765393519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45997.703765393519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45997.703765393519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45997.703765393519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45997.703765393519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45997.703765393519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45997.703765393519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45997.703765393519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45997.703765393519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45997.703765393519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45997.703765393519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45997.703765393519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45997.703765393519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45997.703765393519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45997.703765393519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45997.703765393519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45997.703765393519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45997.703765393519</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45997.703765393519</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45997.703765393519</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45997.703765393519</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45997.703765393519</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45997.703765393519</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45997.703765393519</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45997.703765393519</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45997.703765393519</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45997.703765393519</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45997.703765393519</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45997.703765393519</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45997.703765393519</v>
      </c>
      <c r="H277" s="97"/>
      <c r="I277" s="18" t="str">
        <f>IFERROR(VLOOKUP(D277,DB!A:F,6,0),"")</f>
        <v/>
      </c>
      <c r="J277" s="18" t="str">
        <f>IFERROR(VLOOKUP(D277,DB!A:G,7,0),"")</f>
        <v/>
      </c>
      <c r="K277" s="19"/>
      <c r="L277" s="18" t="str">
        <f>IFERROR(VLOOKUP(D277,DB!A:I,9,0),"")</f>
        <v/>
      </c>
    </row>
    <row r="278" spans="1:12" ht="31.5" customHeight="1">
      <c r="A278" s="149"/>
      <c r="B278" s="150" t="str">
        <f>IFERROR(VLOOKUP(D278,DB!A:K,11,0),"")</f>
        <v/>
      </c>
      <c r="C278" s="150"/>
      <c r="D278" s="150"/>
      <c r="E278" s="150"/>
      <c r="F278" s="151"/>
      <c r="G278" s="152">
        <f ca="1">IFERROR(NOW()-F278,"-")</f>
        <v>45997.703765393519</v>
      </c>
      <c r="H278" s="151"/>
      <c r="I278" s="150" t="str">
        <f>IFERROR(VLOOKUP(D278,DB!A:F,6,0),"")</f>
        <v/>
      </c>
      <c r="J278" s="150" t="str">
        <f>IFERROR(VLOOKUP(D278,DB!A:G,7,0),"")</f>
        <v/>
      </c>
      <c r="K278" s="153"/>
      <c r="L278" s="150" t="str">
        <f>IFERROR(VLOOKUP(D278,DB!A:I,9,0),"")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45997.703765625003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45997.703765625003</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45997.703765625003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45997.703765625003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45997.703765625003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45997.703765625003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45997.703765625003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45997.703765625003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45997.703765625003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45997.703765625003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45997.703765625003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45997.703765625003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45997.703765625003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45997.703765625003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45997.703765625003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45997.703765625003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45997.703765625003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45997.703765625003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45997.703765625003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45997.703765625003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45997.703765625003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45997.703765625003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45997.703765625003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45997.703765625003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45997.703765625003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45997.703765625003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45997.703765625003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45997.703765625003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45997.703765625003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45997.703765625003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45997.703765625003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45997.703765625003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45997.703765625003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45997.703765625003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45997.703765625003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45997.703765625003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45997.703765625003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45997.703765625003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45997.703765625003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45997.703765625003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45997.703765625003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45997.703765625003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45997.703765625003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45997.703765625003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45997.703765625003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45997.703765625003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45997.703765625003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45997.703765625003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45997.703765625003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45997.703765625003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45997.703765625003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45997.703765625003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45997.703765625003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45997.703765625003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45997.703765625003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45997.703765625003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45997.703765625003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45997.703765625003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45997.703765625003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45997.703765625003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45997.703765625003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45997.703765625003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45997.703765625003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45997.703765625003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45997.703765625003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45997.703765625003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45997.703765625003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45997.703765625003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45997.703765625003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45997.703765625003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45997.703765625003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45997.703765625003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45997.703765625003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45997.703765625003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45997.703765625003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45997.703765625003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45997.703765625003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45997.703765625003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45997.703765625003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45997.703765625003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45997.703765625003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45997.703765625003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45997.703765625003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45997.703765625003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45997.703765625003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45997.703765625003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45997.703765625003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45997.703765625003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45997.703765625003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45997.703765625003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45997.703765625003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45997.703765625003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45997.703765625003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45997.703765625003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45997.703765625003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45997.703765625003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45997.703765625003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45997.703765625003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45997.703765625003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45997.703765625003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45997.703765625003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45997.703765625003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45997.703765625003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45997.703765625003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45997.703765625003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45997.703765625003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45997.703765625003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45997.703765625003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45997.703765625003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45997.703765625003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45997.703765625003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45997.703765625003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45997.703765625003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45997.703765625003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45997.703765625003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45997.703765625003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45997.703765625003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45997.703765625003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45997.703765625003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45997.703765625003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45997.703765625003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45997.703765625003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45997.703765625003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45997.703765625003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45997.703765625003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45997.703765625003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45997.703765625003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45997.703765625003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45997.703765625003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45997.703765625003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45997.703765625003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45997.703765625003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45997.703765625003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45997.703765625003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45997.703765625003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45997.703765625003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45997.703765625003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45997.703765625003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45997.703765625003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45997.703765625003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45997.703765625003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45997.703765625003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45997.703765625003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45997.703765625003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45997.703765625003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45997.703765625003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45997.703765625003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45997.703765625003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45997.703765625003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45997.703765625003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45997.703765625003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45997.703765625003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45997.703765625003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45997.703765625003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45997.703765625003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45997.703765625003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45997.703765625003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45997.703765625003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45997.703765625003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45997.703765625003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45997.703765625003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45997.703765625003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45997.703765625003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45997.703765625003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45997.703765625003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45997.703765625003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45997.703765625003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45997.703765625003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45997.703765625003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45997.703765625003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45997.703765625003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45997.703765625003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45997.703765625003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45997.703765625003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45997.703765625003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45997.703765625003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45997.703765625003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45997.703765625003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45997.703765625003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45997.703765625003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45997.703765625003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45997.703765625003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45997.703765625003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45997.703765625003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45997.703765625003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45997.703765625003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45997.703765625003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45997.703765625003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45997.703765625003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45997.703765625003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45997.703765625003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45997.703765625003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45997.703765625003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45997.703765625003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45997.703765625003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45997.703765625003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45997.703765625003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45997.703765625003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45997.703765625003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45997.703765625003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45997.703765625003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45997.703765625003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45997.703765625003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45997.703765625003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45997.703765625003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45997.703765625003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45997.703765625003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45997.703765625003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45997.703765625003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45997.703765625003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45997.703765625003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45997.703765625003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45997.703765625003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45997.703765625003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45997.703765625003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45997.703765625003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45997.703765625003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45997.703765625003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45997.703765625003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45997.703765625003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45997.703765625003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45997.703765625003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45997.703765625003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45997.703765625003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45997.703765625003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45997.703765625003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45997.703765625003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45997.703765625003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45997.703765625003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45997.703765625003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45997.703765625003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45997.703765625003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45997.703765625003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45997.703765625003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45997.703765625003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45997.703765625003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45997.703765625003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45997.703765625003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45997.703765625003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45997.703765625003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45997.703765625003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45997.703765625003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45997.703765625003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45997.703765625003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45997.703765625003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45997.703765625003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45997.703765625003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45997.703765625003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45997.703765625003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45997.703765625003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45997.703765625003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45997.703765625003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45997.703765625003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45997.703765625003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45997.703765625003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45997.703765625003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45997.703765625003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45997.703765625003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45997.703765625003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45997.703765625003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45997.703765625003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45997.703765625003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45997.703765625003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45997.703765625003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45997.703765625003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45997.703765625003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45997.703765625003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45997.703765625003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45997.703765625003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45997.703765625003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45997.703765625003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45997.703765625003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45997.703765625003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45997.703765625003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45997.703765625003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45997.703765625003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45997.703765625003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45997.703765625003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45997.703765625003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45997.703765625003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45997.703765625003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45997.703765625003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45997.703765625003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45997.703765625003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45997.703765625003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45997.703765625003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45997.703765625003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45997.703765625003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45997.703765625003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45997.703765625003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45997.703765625003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45997.703765625003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45997.703765625003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45997.703765625003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45997.703765625003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45997.703765625003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45997.703765625003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45997.703765625003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45997.703765625003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45997.703765625003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45997.703765625003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45997.703765625003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45997.703765625003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45997.703765625003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45997.703765625003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45997.703765625003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45997.703765625003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45997.703765625003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45997.703765625003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45997.703765625003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45997.703765625003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45997.703765625003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45997.703765625003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45997.703765625003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45997.703765625003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45997.703765625003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45997.703765625003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45997.703765625003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45997.703765625003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45997.703765625003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45997.703765625003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45997.703765625003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45997.703765625003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45997.703765625003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45997.703765625003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45997.703765625003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45997.703765625003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45997.703765625003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45997.703765625003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45997.703765625003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45997.703765625003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45997.703765625003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45997.703765625003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45997.703765625003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45997.703765625003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45997.703765625003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45997.703765625003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45997.703765625003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45997.703765625003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45997.703765625003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45997.703765625003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45997.703765625003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45997.703765625003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45997.703765625003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45997.703765625003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45997.703765625003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45997.703765625003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45997.703765625003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45997.703765625003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45997.703765625003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45997.703765625003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45997.703765625003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45997.703765625003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45997.703765625003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45997.703765625003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45997.703765625003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45997.703765625003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45997.703765625003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45997.703765625003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45997.703765625003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45997.703765625003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45997.703765625003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45997.703765625003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45997.703765625003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45997.703765625003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45997.703765625003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45997.703765625003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45997.703765625003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45997.703765625003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45997.703765625003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45997.703765625003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45997.703765625003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45997.703765625003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45997.703765625003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45997.703765625003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45997.703765625003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45997.703765625003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45997.703765625003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45997.703765625003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45997.703765625003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45997.703765625003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45997.703765625003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45997.703765625003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45997.703765625003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45997.703765625003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45997.703765625003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45997.703765625003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45997.703765625003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45997.703765625003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45997.703765625003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45997.703765625003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45997.703765625003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45997.703765625003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45997.703765625003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45997.703765625003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45997.703765625003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45997.703765625003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45997.703765625003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45997.703765625003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45997.703765625003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45997.703765625003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45997.703765625003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45997.703765625003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45997.703765625003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45997.703765625003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45997.703765625003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45997.703765625003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45997.703765625003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45997.703765625003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45997.703765625003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45997.703765625003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45997.703765625003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45997.703765625003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45997.703765625003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45997.703765625003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45997.703765625003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45997.703765625003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45997.703765625003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45997.703765625003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45997.703765625003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45997.703765625003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45997.703765625003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45997.703765625003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45997.703765625003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45997.703765625003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45997.703765625003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45997.703765625003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45997.703765625003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45997.703765625003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45997.703765625003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45997.703765625003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45997.703765625003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45997.703765625003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45997.703765625003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45997.703765625003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45997.703765625003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45997.703765625003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45997.703765625003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45997.703765625003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45997.703765625003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45997.703765625003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45997.703765625003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45997.703765625003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45997.703765625003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45997.703765625003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45997.703765625003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45997.703765625003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45997.703765625003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45997.703765625003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45997.703765625003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45997.703765625003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45997.703765625003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45997.703765625003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45997.703765625003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45997.703765625003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45997.703765625003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45997.703765625003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45997.703765625003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45997.703765625003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45997.703765625003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45997.703765625003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45997.703765625003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45997.703765625003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45997.703765625003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45997.703765625003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45997.703765625003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45997.703765625003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45997.703765625003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45997.703765625003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45997.703765625003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45997.703765625003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45997.703765625003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45997.703765625003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45997.703765625003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45997.703765625003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45997.703765625003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45997.703765625003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45997.703765625003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45997.703765625003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45997.703765625003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45997.703765625003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45997.703765625003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45997.703765625003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45997.703765625003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45997.703765625003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45997.703765625003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45997.703765625003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45997.703765625003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45997.703765625003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45997.703765625003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45997.703765625003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45997.703765625003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45997.703765625003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45997.703765625003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45997.703765625003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45997.703765625003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45997.703765625003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45997.703765625003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45997.703765625003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45997.703765625003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45997.703765625003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45997.703765625003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45997.703765625003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45997.703765625003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45997.703765625003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45997.703765625003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45997.703765625003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45997.703765625003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45997.703765625003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45997.703765625003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45997.703765625003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45997.703765625003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45997.703765625003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45997.703765625003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45997.703765625003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45997.703765625003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45997.703765625003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45997.703765625003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45997.703765625003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45997.703765625003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45997.703765625003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45997.703765625003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45997.703765625003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45997.703765625003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45997.703765625003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45997.703765625003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45997.703765625003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45997.703765625003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45997.703765625003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45997.703765625003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45997.703765625003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45997.703765625003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45997.703765625003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45997.703765625003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45997.703765625003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45997.703765625003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45997.703765625003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45997.703765625003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45997.703765625003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45997.703765625003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45997.703765625003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45997.703765625003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45997.703765625003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45997.703765625003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45997.703765625003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45997.703765625003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45997.703765625003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45997.703765625003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45997.703765625003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45997.703765625003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45997.703765625003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45997.703765625003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45997.703765625003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45997.703765625003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45997.703765625003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45997.703765625003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45997.703765625003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45997.703765625003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45997.703765625003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45997.703765625003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45997.703765625003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45997.703765625003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45997.703765625003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45997.703765625003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45997.703765625003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45997.703765625003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45997.703765625003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45997.703765625003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45997.703765625003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45997.703765625003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45997.703765625003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45997.703765625003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45997.703765625003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45997.703765625003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45997.703765625003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45997.703765625003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45997.703765625003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45997.703765625003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45997.703765625003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45997.703765625003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45997.703765625003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45997.703765625003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45997.703765625003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45997.703765625003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45997.703765625003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45997.703765625003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45997.703765625003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45997.703765625003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45997.703765625003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45997.703765625003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45997.703765625003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45997.703765625003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45997.703765625003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45997.703765625003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45997.703765625003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45997.703765625003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45997.703765625003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45997.703765625003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45997.703765625003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45997.703765625003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45997.703765625003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45997.703765625003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45997.703765625003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45997.703765625003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45997.703765625003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45997.703765625003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45997.703765625003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45997.703765625003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45997.703765625003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45997.703765625003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45997.703765625003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45997.703765625003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45997.703765625003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45997.703765625003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45997.703765625003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45997.703765625003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45997.703765625003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45997.703765625003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45997.703765625003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45997.703765625003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45997.703765625003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45997.703765625003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45997.703765625003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45997.703765625003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45997.703765625003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45997.703765625003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45997.703765625003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45997.703765625003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45997.703765625003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45997.703765625003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45997.703765625003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45997.703765625003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45997.703765625003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45997.703765625003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45997.703765625003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45997.703765625003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45997.703765625003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45997.703765625003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45997.703765625003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45997.703765625003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45997.703765625003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45997.703765625003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45997.703765625003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45997.703765625003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45997.703765625003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45997.703765625003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45997.703765625003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45997.703765625003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45997.703765625003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45997.703765625003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45997.703765625003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45997.703765625003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45997.703765625003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45997.703765625003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45997.703765625003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45997.703765625003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45997.703765625003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45997.703765625003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45997.703765625003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45997.703765625003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45997.703765625003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45997.703765625003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45997.703765625003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45997.703765625003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45997.703765625003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45997.703765625003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45997.703765625003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45997.703765625003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45997.703765625003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45997.703765625003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45997.703765625003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45997.703765625003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45997.703765625003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45997.703765625003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45997.703765625003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45997.703765625003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45997.703765625003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45997.703765625003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45997.703765625003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45997.703765625003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45997.703765625003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45997.703765625003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45997.703765625003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45997.703765625003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45997.703765625003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45997.703765625003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45997.703765625003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45997.703765625003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45997.703765625003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45997.703765625003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45997.703765625003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45997.703765625003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45997.703765625003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45997.703765625003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45997.703765625003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45997.703765625003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45997.703765625003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45997.703765625003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45997.703765625003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45997.703765625003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45997.703765625003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45997.703765625003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45997.703765625003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45997.703765625003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45997.703765625003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45997.703765625003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45997.703765625003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45997.703765625003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45997.703765625003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45997.703765625003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45997.703765625003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45997.703765625003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45997.703765625003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45997.703765625003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45997.703765625003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45997.703765625003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45997.703765625003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45997.703765625003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45997.703765625003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45997.703765625003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45997.703765625003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45997.703765625003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45997.703765625003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45997.703765625003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45997.703765625003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45997.703765625003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45997.703765625003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45997.703765625003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45997.703765625003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45997.703765625003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45997.703765625003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45997.703765625003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45997.703765625003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45997.703765625003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45997.703765625003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45997.703765625003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45997.703765625003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45997.703765625003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45997.703765625003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45997.703765625003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45997.703765625003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45997.703765625003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45997.703765625003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45997.703765625003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45997.703765625003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45997.703765625003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45997.703765625003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45997.703765625003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45997.703765625003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45997.703765625003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45997.703765625003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45997.703765625003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45997.703765625003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45997.703765625003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45997.703765625003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45997.703765625003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45997.703765625003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45997.703765625003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45997.703765625003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45997.703765625003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45997.703765625003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45997.703765625003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45997.703765625003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45997.703765625003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45997.703765625003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45997.703765625003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45997.703765625003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45997.703765625003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45997.703765625003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45997.703765625003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45997.703765625003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45997.703765625003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45997.703765625003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45997.703765625003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45997.703765625003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45997.703765625003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45997.703765625003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45997.703765625003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45997.703765625003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45997.703765625003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45997.703765625003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45997.703765625003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45997.703765625003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45997.703765625003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45997.703765625003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45997.703765625003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45997.703765625003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45997.703765625003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45997.703765625003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45997.703765625003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45997.703765625003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45997.703765625003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45997.703765625003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45997.703765625003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45997.703765625003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45997.703765625003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45997.703765625003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45997.703765625003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45997.703765625003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45997.703765625003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45997.703765625003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45997.703765625003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45997.703765625003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45997.703765625003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45997.703765625003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45997.703765625003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45997.703765625003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45997.703765625003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45997.703765625003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45997.703765625003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45997.703765625003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45997.703765625003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45997.703765625003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45997.703765625003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45997.703765625003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45997.703765625003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45997.703765625003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45997.703765625003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45997.703765625003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45997.703765625003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45997.703765625003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45997.703765625003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45997.703765625003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45997.703765625003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45997.703765625003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45997.703765625003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45997.703765625003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45997.703765625003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45997.703765625003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45997.703765625003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45997.703765625003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45997.703765625003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45997.703765625003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45997.703765625003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45997.703765625003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45997.703765625003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45997.703765625003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45997.703765625003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45997.703765625003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45997.703765625003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45997.703765625003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45997.703765625003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45997.703765625003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45997.703765625003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45997.703765625003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45997.703765625003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45997.703765625003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45997.703765625003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45997.703765625003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45997.703765625003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45997.703765625003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45997.703765625003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45997.703765625003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45997.703765625003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45997.703765625003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45997.703765625003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45997.703765625003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45997.703765625003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45997.703765625003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45997.703765625003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45997.703765625003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45997.703765625003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45997.703765625003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45997.703765625003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45997.703765625003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45997.703765625003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45997.703765625003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45997.703765625003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45997.703765625003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45997.703765625003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45997.703765625003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45997.703765625003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45997.703765625003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45997.703765625003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45997.703765625003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45997.703765625003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45997.703765625003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45997.703765625003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45997.703765625003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45997.703765625003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45997.703765625003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45997.703765625003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45997.703765625003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45997.703765625003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45997.703765625003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45997.703765625003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45997.703765625003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45997.703765625003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45997.703765625003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45997.703765625003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45997.703765625003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45997.703765625003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45997.703765625003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45997.703765625003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45997.703765625003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45997.703765625003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45997.703765625003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45997.703765625003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45997.703765625003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45997.703765625003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45997.703765625003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45997.703765625003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45997.703765625003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45997.703765625003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45997.703765625003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45997.703765625003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45997.703765625003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45997.703765625003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45997.703765625003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45997.703765625003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45997.703765625003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45997.703765625003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45997.703765625003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45997.703765625003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45997.703765625003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45997.703765625003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45997.703765625003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45997.703765625003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45997.703765625003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45997.703765625003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45997.703765625003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45997.703765625003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294.22304803240695</v>
      </c>
      <c r="H2" s="91">
        <v>45703.474768518521</v>
      </c>
      <c r="I2" s="91" t="str">
        <f>IFERROR(VLOOKUP(D2,DB!A:F,6,0),"")</f>
        <v>SCECO</v>
      </c>
      <c r="J2" s="91" t="str">
        <f>IFERROR(VLOOKUP(D2,DB!A:G,7,0),"")</f>
        <v>Dead</v>
      </c>
      <c r="K2" s="93" t="s">
        <v>39123</v>
      </c>
      <c r="L2" s="87" t="str">
        <f>IFERROR(VLOOKUP(D2,DB!A:I,9,0),"")</f>
        <v>Latis</v>
      </c>
    </row>
    <row r="3" spans="1:16" ht="33.75" customHeight="1">
      <c r="A3" s="107" t="s">
        <v>39124</v>
      </c>
      <c r="B3" s="107" t="str">
        <f>IFERROR(VLOOKUP(D3,DB!A:K,11,0),"")</f>
        <v>R4</v>
      </c>
      <c r="C3" s="89">
        <v>2</v>
      </c>
      <c r="D3" s="87" t="s">
        <v>32840</v>
      </c>
      <c r="E3" s="90" t="s">
        <v>39106</v>
      </c>
      <c r="F3" s="91">
        <v>45997.492002314815</v>
      </c>
      <c r="G3" s="92">
        <f t="shared" ref="G3:G63" ca="1" si="0">IFERROR(NOW()-F3,"")</f>
        <v>0.21176331018796191</v>
      </c>
      <c r="H3" s="91">
        <v>45997.474282407406</v>
      </c>
      <c r="I3" s="107" t="str">
        <f>IFERROR(VLOOKUP(D3,DB!A:F,6,0),"")</f>
        <v>SCECO</v>
      </c>
      <c r="J3" s="107" t="str">
        <f>IFERROR(VLOOKUP(D3,DB!A:G,7,0),"")</f>
        <v>Dead</v>
      </c>
      <c r="K3" s="93" t="s">
        <v>39125</v>
      </c>
      <c r="L3" s="87" t="str">
        <f>IFERROR(VLOOKUP(D3,DB!A:I,9,0),"")</f>
        <v>Latis</v>
      </c>
    </row>
    <row r="4" spans="1:16" ht="15" customHeight="1">
      <c r="A4" s="107" t="s">
        <v>39126</v>
      </c>
      <c r="B4" s="107" t="str">
        <f>IFERROR(VLOOKUP(D4,DB!A:K,11,0),"")</f>
        <v>R4</v>
      </c>
      <c r="C4" s="89">
        <v>2</v>
      </c>
      <c r="D4" s="87" t="s">
        <v>30656</v>
      </c>
      <c r="E4" s="90" t="s">
        <v>39109</v>
      </c>
      <c r="F4" s="91">
        <v>45997.533333333333</v>
      </c>
      <c r="G4" s="92">
        <f t="shared" ca="1" si="0"/>
        <v>0.17043229167029494</v>
      </c>
      <c r="H4" s="91">
        <v>45997.522280092591</v>
      </c>
      <c r="I4" s="107" t="str">
        <f>IFERROR(VLOOKUP(D4,DB!A:F,6,0),"")</f>
        <v>Generator-SG</v>
      </c>
      <c r="J4" s="107" t="str">
        <f>IFERROR(VLOOKUP(D4,DB!A:G,7,0),"")</f>
        <v>Good</v>
      </c>
      <c r="K4" s="93" t="s">
        <v>39127</v>
      </c>
      <c r="L4" s="87" t="str">
        <f>IFERROR(VLOOKUP(D4,DB!A:I,9,0),"")</f>
        <v>Latis</v>
      </c>
    </row>
    <row r="5" spans="1:16" ht="15" customHeight="1">
      <c r="A5" s="107" t="s">
        <v>39128</v>
      </c>
      <c r="B5" s="107" t="str">
        <f>IFERROR(VLOOKUP(D5,DB!A:K,11,0),"")</f>
        <v>R4</v>
      </c>
      <c r="C5" s="89">
        <v>1</v>
      </c>
      <c r="D5" s="87" t="s">
        <v>36141</v>
      </c>
      <c r="E5" s="90" t="s">
        <v>39106</v>
      </c>
      <c r="F5" s="91"/>
      <c r="G5" s="92">
        <f t="shared" ca="1" si="0"/>
        <v>45997.703765625003</v>
      </c>
      <c r="H5" s="91">
        <v>45997.627418981479</v>
      </c>
      <c r="I5" s="107" t="str">
        <f>IFERROR(VLOOKUP(D5,DB!A:F,6,0),"")</f>
        <v>SCECO</v>
      </c>
      <c r="J5" s="107" t="str">
        <f>IFERROR(VLOOKUP(D5,DB!A:G,7,0),"")</f>
        <v>Dead</v>
      </c>
      <c r="K5" s="93" t="s">
        <v>39129</v>
      </c>
      <c r="L5" s="87" t="str">
        <f>IFERROR(VLOOKUP(D5,DB!A:I,9,0),"")</f>
        <v>Latis</v>
      </c>
    </row>
    <row r="6" spans="1:16" ht="15" customHeight="1">
      <c r="A6" s="107"/>
      <c r="B6" s="107" t="str">
        <f>IFERROR(VLOOKUP(D6,DB!A:K,11,0),"")</f>
        <v/>
      </c>
      <c r="C6" s="89"/>
      <c r="D6" s="87"/>
      <c r="E6" s="90"/>
      <c r="F6" s="91"/>
      <c r="G6" s="92">
        <f t="shared" ca="1" si="0"/>
        <v>45997.703765625003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45997.703765625003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45997.703765625003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45997.703765625003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45997.703765625003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45997.703765625003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45997.703765625003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45997.703765625003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45997.703765625003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45997.703765625003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45997.703765625003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45997.703765625003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45997.703765625003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45997.703765625003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45997.703765625003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45997.703765625003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45997.703765625003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45997.703765625003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45997.703765625003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45997.703765625003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45997.703765625003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45997.703765625003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45997.703765625003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45997.703765625003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45997.703765625003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45997.703765625003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45997.703765625003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45997.703765625003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45997.703765625003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45997.703765625003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45997.703765625003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45997.703765625003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45997.703765625003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45997.703765625003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45997.703765625003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45997.703765625003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45997.703765625003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45997.703765625003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45997.703765625003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45997.703765625003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45997.703765625003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45997.703765625003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45997.703765625003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45997.703765625003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45997.703765625003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45997.703765625003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45997.703765625003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45997.703765625003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45997.703765625003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45997.703765625003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45997.703765625003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45997.703765625003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45997.703765625003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45997.703765625003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45997.703765625003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45997.703765625003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45997.703765625003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45997.703765625003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45997.703765625003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45997.703765625003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45997.703765625003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45997.703765625003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45997.703765625003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45997.703765625003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45997.703765625003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45997.703765625003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45997.703765625003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45997.703765625003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45997.703765625003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45997.703765625003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45997.703765625003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45997.703765625003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45997.703765625003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45997.703765625003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45997.703765625003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45997.703765625003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45997.703765625003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45997.703765625003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45997.703765625003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45997.703765625003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45997.703765625003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45997.703765625003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45997.703765625003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45997.703765625003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45997.703765625003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45997.703765625003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45997.703765625003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45997.703765625003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45997.703765625003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45997.703765625003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45997.703765625003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45997.703765625003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45997.703765625003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45997.703765625003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45997.703765625003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45997.703765625003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45997.703765625003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45997.703765625003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45997.703765625003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45997.703765625003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45997.703765625003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45997.703765625003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45997.703765625003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45997.703765625003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45997.703765625003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45997.703765625003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45997.703765625003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45997.703765625003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45997.703765625003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45997.703765625003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45997.703765625003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45997.703765625003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45997.703765625003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45997.703765625003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45997.703765625003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45997.703765625003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45997.703765625003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45997.703765625003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45997.703765625003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45997.703765625003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45997.703765625003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45997.703765625003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45997.703765625003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45997.703765625003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45997.703765625003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45997.703765625003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45997.703765625003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45997.703765625003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45997.703765625003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45997.703765625003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45997.703765625003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45997.703765625003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45997.703765625003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45997.703765625003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45997.703765625003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45997.703765625003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45997.703765625003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45997.703765625003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45997.703765625003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45997.703765625003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45997.703765625003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45997.703765625003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45997.703765625003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45997.703765625003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45997.703765625003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45997.703765625003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45997.703765625003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45997.703765625003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45997.703765625003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45997.703765625003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45997.703765625003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45997.703765625003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45997.703765625003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45997.703765625003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45997.703765625003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45997.703765625003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45997.703765625003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45997.703765625003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45997.703765625003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45997.703765625003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45997.703765625003</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45997.703765625003</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45997.703765625003</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45997.703765625003</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45997.703765625003</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45997.703765625003</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45997.703765625003</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45997.703765625003</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K6" sqref="K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105.87170543981483</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39109</v>
      </c>
      <c r="F3" s="38">
        <v>45926.188877314817</v>
      </c>
      <c r="G3" s="102">
        <f t="shared" ref="G3" ca="1" si="0">IFERROR(NOW()-F3,"")</f>
        <v>71.514888310186507</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39109</v>
      </c>
      <c r="F4" s="104">
        <v>45948.661111111112</v>
      </c>
      <c r="G4" s="105">
        <f t="shared" ref="G4" ca="1" si="1">IFERROR(NOW()-F4,"")</f>
        <v>49.042654513890739</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16.330467013889574</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0.59627719907439314</v>
      </c>
      <c r="H6" s="38">
        <v>45997.093599537038</v>
      </c>
      <c r="I6" s="37" t="str">
        <f>IFERROR(VLOOKUP(D6,DB!A:F,6,0),"")</f>
        <v>SCECO</v>
      </c>
      <c r="J6" s="37" t="str">
        <f>IFERROR(VLOOKUP(D6,DB!A:G,7,0),"")</f>
        <v>In progress</v>
      </c>
      <c r="K6" s="37" t="s">
        <v>39139</v>
      </c>
      <c r="L6" s="37" t="str">
        <f>IFERROR(VLOOKUP(D6,DB!A:I,9,0),"")</f>
        <v>Latis</v>
      </c>
    </row>
    <row r="7" spans="1:13">
      <c r="A7" s="37"/>
      <c r="B7" s="37" t="str">
        <f>IFERROR(VLOOKUP(D7,DB!A:K,11,0),"")</f>
        <v/>
      </c>
      <c r="C7" s="37"/>
      <c r="D7" s="37"/>
      <c r="E7" s="37"/>
      <c r="F7" s="38"/>
      <c r="G7" s="131">
        <f t="shared" ref="G7:G38" ca="1" si="3">IFERROR(NOW()-F7,"")</f>
        <v>45997.703765625003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45997.703765625003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45997.703765625003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45997.703765625003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45997.703765625003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45997.703765625003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45997.703765625003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45997.703765625003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45997.703765625003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45997.703765625003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45997.703765625003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45997.703765625003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45997.703765625003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45997.703765625003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45997.703765625003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45997.703765625003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45997.703765625003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45997.703765625003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45997.703765625003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45997.703765625003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45997.703765625003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45997.703765625003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45997.703765625003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45997.703765625003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45997.703765625003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45997.703765625003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45997.703765625003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45997.703765625003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45997.703765625003</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45997.703765625003</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9"/>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3" ca="1" si="0">IFERROR(NOW()-F2,"-")</f>
        <v>45997.703765625003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45997.703765625003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45997.703765625003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45997.703765625003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45997.703765625003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45997.703765625003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45997.703765625003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45997.703765625003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45997.703765625003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45997.703765625003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45997.703765625003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45997.703765625003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45997.703765625003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45997.703765625003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45997.703765625003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45997.703765625003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45997.703765625003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45997.703765625003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45997.703765625003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45997.703765625003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45997.703765625003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45997.703765625003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45997.703765625003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45997.703765625003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45997.703765625003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45997.703765625003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45997.703765625003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45997.703765625003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45997.703765625003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45997.703765625003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45997.703765625003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45997.703765625003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45997.703765625003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45997.703765625003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45997.703765625003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45997.703765625003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45997.703765625003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45997.703765625003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45997.703765625003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45997.703765625003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45997.703765625003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45997.703765625003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ref="G44:G107" ca="1" si="1">IFERROR(NOW()-F44,"-")</f>
        <v>45997.703765625003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45997.703765625003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45997.703765625003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45997.703765625003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45997.703765625003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45997.703765625003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45997.703765625003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45997.703765625003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45997.703765625003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45997.703765625003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45997.703765625003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45997.703765625003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45997.703765625003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45997.703765625003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45997.703765625003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45997.703765625003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45997.703765625003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45997.703765625003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45997.703765625003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45997.703765625003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45997.703765625003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45997.703765625003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45997.703765625003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45997.703765625003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45997.703765625003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45997.703765625003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45997.703765625003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45997.703765625003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45997.703765625003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45997.703765625003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45997.703765625003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45997.703765625003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45997.703765625003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45997.703765625003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45997.703765625003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45997.703765625003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45997.703765625003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45997.703765625003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45997.703765625003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45997.703765625003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45997.703765625003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45997.703765625003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45997.703765625003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45997.703765625003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45997.703765625003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45997.703765625003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45997.703765625003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45997.703765625003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45997.703765625003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45997.703765625003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45997.703765625003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45997.703765625003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45997.703765625003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45997.703765625003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45997.703765625003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45997.703765625003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45997.703765625003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45997.703765625003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45997.703765625003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45997.703765625003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45997.703765625003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45997.703765625003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45997.703765625003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45997.703765625003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ref="G108:G171" ca="1" si="2">IFERROR(NOW()-F108,"-")</f>
        <v>45997.703765625003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45997.703765625003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45997.703765625003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45997.703765625003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45997.703765625003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45997.703765625003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45997.703765625003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45997.703765625003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45997.703765625003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45997.703765625003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45997.703765625003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45997.703765625003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45997.703765625003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45997.703765625003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45997.703765625003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45997.703765625003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45997.703765625003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45997.703765625003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45997.703765625003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45997.703765625003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45997.703765625003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45997.703765625003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45997.703765625003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45997.703765625003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45997.703765625003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45997.703765625003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45997.703765625003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45997.703765625003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45997.703765625003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45997.703765625003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45997.703765625003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45997.703765625003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45997.703765625003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45997.703765625003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45997.703765625003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45997.703765625003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45997.703765625003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45997.703765625003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45997.703765625003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45997.703765625003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45997.703765625003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45997.703765625003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45997.703765625003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45997.703765625003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45997.703765625003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45997.703765625003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45997.703765625003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45997.703765625003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45997.703765625003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45997.703765625003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45997.703765625003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45997.703765625003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45997.703765625003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45997.703765625003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45997.703765625003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45997.703765625003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45997.703765625003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45997.703765625003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45997.703765625003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45997.703765625003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45997.703765625003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45997.703765625003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45997.703765625003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45997.703765625003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ref="G172:G235" ca="1" si="3">IFERROR(NOW()-F172,"-")</f>
        <v>45997.703765625003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45997.703765625003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45997.703765625003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45997.703765625003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45997.703765625003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45997.703765625003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45997.703765625003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45997.703765625003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45997.703765625003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45997.703765625003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45997.703765625003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45997.703765625003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45997.703765625003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45997.703765625003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45997.703765625003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45997.703765625003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45997.703765625003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45997.703765625003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45997.703765625003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45997.703765625003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45997.703765625003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45997.703765625003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45997.703765625003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45997.703765625003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45997.703765625003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45997.703765625003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45997.703765625003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45997.703765625003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45997.703765625003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45997.703765625003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45997.703765625003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45997.703765625003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45997.703765625003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45997.703765625003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45997.703765625003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45997.703765625003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45997.703765625003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45997.703765625003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45997.703765625003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45997.703765625003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45997.703765625003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45997.703765625003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45997.703765625003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45997.703765625003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45997.703765625003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45997.703765625003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45997.703765625003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45997.703765625003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45997.703765625003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45997.703765625003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45997.703765625003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45997.703765625003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45997.703765625003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45997.703765625003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45997.703765625003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45997.703765625003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45997.703765625003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45997.703765625003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45997.703765625003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45997.703765625003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45997.703765625003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45997.703765625003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45997.703765625003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45997.703765625003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ref="G236:G299" ca="1" si="4">IFERROR(NOW()-F236,"-")</f>
        <v>45997.703765625003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45997.703765625003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45997.703765625003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45997.703765625003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45997.703765625003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45997.703765625003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45997.703765625003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45997.703765625003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45997.703765625003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45997.703765625003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45997.703765625003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45997.703765625003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45997.703765625003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45997.703765625003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45997.703765625003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45997.703765625003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45997.703765625003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45997.703765625003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45997.703765625003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45997.703765625003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45997.703765625003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45997.703765625003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45997.703765625003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45997.703765625003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45997.703765625003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45997.703765625003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45997.703765625003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45997.703765625003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45997.703765625003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45997.703765625003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45997.703765625003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45997.703765625003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45997.703765625003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45997.703765625003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45997.703765625003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45997.703765625003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45997.703765625003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45997.703765625003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45997.703765625003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45997.703765625003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45997.703765625003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45997.703765625003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45997.703765625003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45997.703765625003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45997.703765625003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45997.703765625003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45997.703765625003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45997.703765625003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45997.703765625003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45997.703765625003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45997.703765625003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45997.703765625003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45997.703765625003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45997.703765625003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45997.703765625003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45997.703765625003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45997.703765625003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45997.703765625003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45997.703765625003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45997.703765625003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45997.703765625003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45997.703765625003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45997.703765625003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45997.703765625003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ref="G300:G363" ca="1" si="5">IFERROR(NOW()-F300,"-")</f>
        <v>45997.703765625003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45997.703765625003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45997.703765625003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45997.703765625003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45997.703765625003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45997.703765625003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45997.703765625003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45997.703765625003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45997.703765625003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45997.703765625003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45997.703765625003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45997.703765625003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45997.703765625003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45997.703765625003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45997.703765625003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45997.703765625003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45997.703765625003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45997.703765625003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45997.703765625003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45997.703765625003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45997.703765625003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45997.703765625003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45997.703765625003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45997.703765625003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45997.703765625003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45997.703765625003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45997.703765625003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45997.703765625003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45997.703765625003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45997.703765625003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45997.703765625003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45997.703765625003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45997.703765625003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45997.703765625003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45997.703765625003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45997.703765625003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45997.703765625003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45997.703765625003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45997.703765625003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45997.703765625003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45997.703765625003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45997.703765625003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45997.703765625003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45997.703765625003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45997.703765625003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45997.703765625003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45997.703765625003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45997.703765625003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45997.703765625003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45997.703765625003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45997.703765625003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45997.703765625003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45997.703765625003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45997.703765625003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45997.703765625003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45997.703765625003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45997.703765625003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45997.703765625003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45997.703765625003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45997.703765625003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45997.703765625003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45997.703765625003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45997.703765625003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45997.703765625003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ref="G364:G427" ca="1" si="6">IFERROR(NOW()-F364,"-")</f>
        <v>45997.703765625003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45997.703765625003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45997.703765625003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45997.703765625003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45997.703765625003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45997.703765625003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45997.703765625003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45997.703765625003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45997.703765625003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45997.703765625003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45997.703765625003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45997.703765625003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45997.703765625003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45997.703765625003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45997.703765625003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45997.703765625003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45997.703765625003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45997.703765625003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45997.703765625003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45997.703765625003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45997.703765625003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45997.703765625003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45997.703765625003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45997.703765625003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45997.703765625003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45997.703765625003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45997.703765625003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45997.703765625003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45997.703765625003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45997.703765625003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45997.703765625003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45997.703765625003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45997.703765625003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45997.703765625003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45997.703765625003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45997.703765625003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45997.703765625003</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45997.703765625003</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45997.703765625003</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45997.703765625003</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45997.703765625003</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45997.703765625003</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45997.703765625003</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45997.703765625003</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45997.703765625003</v>
      </c>
      <c r="H408" s="117"/>
      <c r="I408" s="115" t="str">
        <f>IFERROR(VLOOKUP(D408,DB!A:F,6,0),"")</f>
        <v/>
      </c>
      <c r="J408" s="115" t="str">
        <f>IFERROR(VLOOKUP(D408,DB!A:G,7,0),"")</f>
        <v/>
      </c>
      <c r="K408" s="118"/>
      <c r="L408" s="133" t="str">
        <f>IFERROR(VLOOKUP(D408,DB!A:I,9,0),"")</f>
        <v/>
      </c>
    </row>
    <row r="409" spans="1:12" ht="31.5" customHeight="1">
      <c r="A409" s="139"/>
      <c r="B409" s="140" t="str">
        <f>IFERROR(VLOOKUP(D409,DB!A:K,11,0),"")</f>
        <v/>
      </c>
      <c r="C409" s="141"/>
      <c r="D409" s="140"/>
      <c r="E409" s="138"/>
      <c r="F409" s="142"/>
      <c r="G409" s="143">
        <f t="shared" ca="1" si="6"/>
        <v>45997.703765625003</v>
      </c>
      <c r="H409" s="142"/>
      <c r="I409" s="140" t="str">
        <f>IFERROR(VLOOKUP(D409,DB!A:F,6,0),"")</f>
        <v/>
      </c>
      <c r="J409" s="140" t="str">
        <f>IFERROR(VLOOKUP(D409,DB!A:G,7,0),"")</f>
        <v/>
      </c>
      <c r="K409" s="144"/>
      <c r="L409" s="145" t="str">
        <f>IFERROR(VLOOKUP(D409,DB!A:I,9,0),"")</f>
        <v/>
      </c>
    </row>
  </sheetData>
  <dataValidations count="2">
    <dataValidation allowBlank="1" showInputMessage="1" showErrorMessage="1" sqref="E1" xr:uid="{9E1BC488-8814-4F8A-8DBE-742B3278AB71}"/>
    <dataValidation type="list" allowBlank="1" showInputMessage="1" showErrorMessage="1" sqref="E2:E4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2025-12-06T13:53:37Z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